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 activeTab="5"/>
  </bookViews>
  <sheets>
    <sheet name="data muts" sheetId="9" r:id="rId1"/>
    <sheet name="data mutasi (2)" sheetId="17" state="hidden" r:id="rId2"/>
    <sheet name="data mutasi" sheetId="8" state="hidden" r:id="rId3"/>
    <sheet name="Mutasi (2)" sheetId="12" state="hidden" r:id="rId4"/>
    <sheet name="petik" sheetId="3" state="hidden" r:id="rId5"/>
    <sheet name="mutasi 23" sheetId="11" r:id="rId6"/>
    <sheet name="petik muts" sheetId="15" r:id="rId7"/>
    <sheet name="Amplop" sheetId="14" r:id="rId8"/>
    <sheet name="Sheet1" sheetId="18" r:id="rId9"/>
  </sheets>
  <definedNames>
    <definedName name="_xlnm._FilterDatabase" localSheetId="4" hidden="1">petik!$A$1:$G$45</definedName>
    <definedName name="_xlnm._FilterDatabase" localSheetId="2" hidden="1">'data mutasi'!$A$10:$F$37</definedName>
    <definedName name="_xlnm.Print_Area" localSheetId="2">'data mutasi'!$A$1:$E$37</definedName>
    <definedName name="_xlnm.Print_Titles" localSheetId="2">'data mutasi'!$8:$10</definedName>
    <definedName name="_xlnm.Print_Titles" localSheetId="5">'mutasi 23'!$6:$7</definedName>
    <definedName name="_xlnm._FilterDatabase" localSheetId="3" hidden="1">'Mutasi (2)'!$A$9:$I$32</definedName>
    <definedName name="_xlnm.Print_Area" localSheetId="3">'Mutasi (2)'!$A$1:$E$32</definedName>
    <definedName name="_xlnm.Print_Titles" localSheetId="3">'Mutasi (2)'!$9:$9</definedName>
    <definedName name="_xlnm.Print_Area" localSheetId="5">'mutasi 23'!$A$1:$E$43</definedName>
    <definedName name="_xlnm.Print_Titles" localSheetId="7">Amplop!$3:$3</definedName>
    <definedName name="_xlnm._FilterDatabase" localSheetId="1" hidden="1">'data mutasi (2)'!$A$10:$F$37</definedName>
    <definedName name="_xlnm.Print_Area" localSheetId="1">'data mutasi (2)'!$A$1:$E$37</definedName>
    <definedName name="_xlnm.Print_Titles" localSheetId="1">'data mutasi (2)'!$8:$10</definedName>
  </definedNames>
  <calcPr calcId="144525"/>
</workbook>
</file>

<file path=xl/sharedStrings.xml><?xml version="1.0" encoding="utf-8"?>
<sst xmlns="http://schemas.openxmlformats.org/spreadsheetml/2006/main" count="817" uniqueCount="427">
  <si>
    <t>No</t>
  </si>
  <si>
    <t>NIP</t>
  </si>
  <si>
    <t>NAMA</t>
  </si>
  <si>
    <t>TTL</t>
  </si>
  <si>
    <t>JABATAN LAMA</t>
  </si>
  <si>
    <t>JABATAN BARU</t>
  </si>
  <si>
    <t>UNIT</t>
  </si>
  <si>
    <t>PANGKAT</t>
  </si>
  <si>
    <t>1.94.00795</t>
  </si>
  <si>
    <t>Drs. Boy Kresnanto</t>
  </si>
  <si>
    <t>Bandung, 28-12-1969</t>
  </si>
  <si>
    <t>Manajer Senior Pengadaan dan Logistik</t>
  </si>
  <si>
    <t>Sekretaris Perusahaan</t>
  </si>
  <si>
    <t>Subdit Pengadaan dan Logistik</t>
  </si>
  <si>
    <t>Staf Madya 1 - D/2</t>
  </si>
  <si>
    <t>1.06.01347</t>
  </si>
  <si>
    <t>Diah Ayu Anggraeni, S.Psi., M.Psi.</t>
  </si>
  <si>
    <t>Surabaya, 20-08-1979</t>
  </si>
  <si>
    <t>Subdit Sekretaris Perusahaan</t>
  </si>
  <si>
    <t>Staf Madya - D/1</t>
  </si>
  <si>
    <t>1.06.01381</t>
  </si>
  <si>
    <t>Wafiyuddin, S.T.</t>
  </si>
  <si>
    <t>Ponorogo, 27-09-1980</t>
  </si>
  <si>
    <t>Manajer Senior Perencanaan dan Pengendalian Proses</t>
  </si>
  <si>
    <t>Manajer Senior Perencanaan dan Pengembangan</t>
  </si>
  <si>
    <t>Subdit Perencanaan dan Pengendalian Proses</t>
  </si>
  <si>
    <t>1.06.01366</t>
  </si>
  <si>
    <t>Palupi Wikandari, S.T.</t>
  </si>
  <si>
    <t>Tulungagung, 22-04-1979</t>
  </si>
  <si>
    <t>Subdit Perencanaan dan Pengembangan</t>
  </si>
  <si>
    <t>Staf I - C/4</t>
  </si>
  <si>
    <t>1.98.01191</t>
  </si>
  <si>
    <t>Indro Guritno, S.E.</t>
  </si>
  <si>
    <t>Surabaya, 12-12-1972</t>
  </si>
  <si>
    <t>Supervisor Pengawas Pelayanan</t>
  </si>
  <si>
    <t>Supervisor Pengawas Utama</t>
  </si>
  <si>
    <t>Pengawas Operasi dan Layanan</t>
  </si>
  <si>
    <t>Staf - C/3</t>
  </si>
  <si>
    <t>1.96.00988</t>
  </si>
  <si>
    <t>Sunari</t>
  </si>
  <si>
    <t>Mojokerto, 25-07-1972</t>
  </si>
  <si>
    <t>Supervisor Pengawas Operasional</t>
  </si>
  <si>
    <t>Staf Muda I - C/2</t>
  </si>
  <si>
    <t>1.17.01790</t>
  </si>
  <si>
    <t>Mochamad Novan Indarto</t>
  </si>
  <si>
    <t>Surabaya, 21-11-1992</t>
  </si>
  <si>
    <t>Staf Senior Bagian Pemeliharaan Produksi</t>
  </si>
  <si>
    <t>Staf Senior Bagian Pelayanan Teknis Barat</t>
  </si>
  <si>
    <t>Pemeliharaan Produksi</t>
  </si>
  <si>
    <t>Pelaksana Muda I - B/2</t>
  </si>
  <si>
    <t>1.17.01727</t>
  </si>
  <si>
    <t>Bagus Dwi Susanto</t>
  </si>
  <si>
    <t>Jakarta, 12-07-1993</t>
  </si>
  <si>
    <t>Staf Senior Produksi Karang Pilang</t>
  </si>
  <si>
    <t>Staf Senior Laboratorium Pengujian Air</t>
  </si>
  <si>
    <t>Produksi Karang Pilang</t>
  </si>
  <si>
    <t>1.98.01244</t>
  </si>
  <si>
    <t>Maryanto Sulistyo</t>
  </si>
  <si>
    <t>Surabaya, 21-07-1978</t>
  </si>
  <si>
    <t xml:space="preserve">Staf Senior Laboratorium Pengujian Air </t>
  </si>
  <si>
    <t>Laboratorium Pengujian Air</t>
  </si>
  <si>
    <t>Pelaksana I - B/4</t>
  </si>
  <si>
    <t>Lampiran Keputusan Direksi PDAM Surya Sembada Kota Surabaya</t>
  </si>
  <si>
    <r>
      <rPr>
        <sz val="11.5"/>
        <color theme="0"/>
        <rFont val="Arial"/>
        <charset val="0"/>
      </rPr>
      <t>147</t>
    </r>
    <r>
      <rPr>
        <sz val="11.5"/>
        <rFont val="Arial"/>
        <charset val="0"/>
      </rPr>
      <t xml:space="preserve">   Tahun 2023</t>
    </r>
  </si>
  <si>
    <t>N A M A</t>
  </si>
  <si>
    <t>PANGKAT / GOL / RUANG</t>
  </si>
  <si>
    <t>TEMPAT/TANGGAL LAHIR</t>
  </si>
  <si>
    <t>Trisna Hadi Sanjaya, S.T.</t>
  </si>
  <si>
    <t>1.06.01379</t>
  </si>
  <si>
    <t>Surabaya, 24-05-1981</t>
  </si>
  <si>
    <t>Manajer Produksi Ngagel</t>
  </si>
  <si>
    <t>Ahli Muda Sub Direktorat Produksi dan Distribusi</t>
  </si>
  <si>
    <t>1.08.01498</t>
  </si>
  <si>
    <t>Nasrul Amir, S.Kom.</t>
  </si>
  <si>
    <t>Mojokerto, 09-09-1982</t>
  </si>
  <si>
    <t>Manajer Teknologi Sistem Informasi</t>
  </si>
  <si>
    <t>Ahli Muda Sub Direktorat Kelola Sumber Daya Manusia</t>
  </si>
  <si>
    <t>Staf Muda - C/1</t>
  </si>
  <si>
    <t>1.09.01512</t>
  </si>
  <si>
    <t>Rachmadhani Kristianti, S.T.</t>
  </si>
  <si>
    <t>Balikpapan, 05-09-1976</t>
  </si>
  <si>
    <t>Supervisor Standardisasi</t>
  </si>
  <si>
    <t>Supervisor Kinerja</t>
  </si>
  <si>
    <t>1.17.01768</t>
  </si>
  <si>
    <t>Hendra Resmawan</t>
  </si>
  <si>
    <t>Sleman, 08-01-1991</t>
  </si>
  <si>
    <t>Staf Senior Bagian Pemeliharaan Ngagel</t>
  </si>
  <si>
    <t>Staf Senior Sub Direktorat Produksi dan Distribusi</t>
  </si>
  <si>
    <t>1.96.00961</t>
  </si>
  <si>
    <t>Hyuli Antoni</t>
  </si>
  <si>
    <t>Surabaya / 4 Juli 1971</t>
  </si>
  <si>
    <t>Staf Bagian Sistem Transmisi Distribusi</t>
  </si>
  <si>
    <t>Staf Bagian Produksi Karang Pilang</t>
  </si>
  <si>
    <t>1.17.01739</t>
  </si>
  <si>
    <t>Diko Fitra Rakhman Ashari</t>
  </si>
  <si>
    <t>Surabaya, 02-04-1993</t>
  </si>
  <si>
    <t>Staf Bagian Produksi Ngagel</t>
  </si>
  <si>
    <t>Staf Bagian Laboratorium Pengujian Air</t>
  </si>
  <si>
    <t>Direksi Perusahaan Daerah Air Minum</t>
  </si>
  <si>
    <t>Manajer Senior Kelola SDM</t>
  </si>
  <si>
    <t>Surya Sembada Kota Surabaya</t>
  </si>
  <si>
    <t>DIREKTUR UTAMA</t>
  </si>
  <si>
    <t>ttd</t>
  </si>
  <si>
    <t>AGUNG WURDIYANTO, ST</t>
  </si>
  <si>
    <t>ARIEF WISNU CAHYONO</t>
  </si>
  <si>
    <t>147   Tahun 2023</t>
  </si>
  <si>
    <t>urut</t>
  </si>
  <si>
    <t>nip</t>
  </si>
  <si>
    <t>nama</t>
  </si>
  <si>
    <t>ttl</t>
  </si>
  <si>
    <t>pangkat</t>
  </si>
  <si>
    <t>jabatan lama</t>
  </si>
  <si>
    <t>Jabatan baru</t>
  </si>
  <si>
    <t>Saptarini, S.H.</t>
  </si>
  <si>
    <t>Manajer Hukum</t>
  </si>
  <si>
    <t>Manajer Pengawas Keuangan dan Umum</t>
  </si>
  <si>
    <t>1.07.01466</t>
  </si>
  <si>
    <t>Bambang Sudarmanto</t>
  </si>
  <si>
    <t>Surabaya, 20-08-1985</t>
  </si>
  <si>
    <t>Staf Senior Analisis Pemakaian Air</t>
  </si>
  <si>
    <t>Staf Senior Bagian Perencanaan Proses dan Pemeliharaan</t>
  </si>
  <si>
    <t>1.96.01066</t>
  </si>
  <si>
    <t>1.07.01469</t>
  </si>
  <si>
    <t>Dedy Erwanto</t>
  </si>
  <si>
    <t>Surabaya, 20-11-1982</t>
  </si>
  <si>
    <t>Staf Senior Administrasi Subdit Kelola Sumber Daya Manusia</t>
  </si>
  <si>
    <t>PULAU MANDI / 4 Oktober 1971</t>
  </si>
  <si>
    <t>1.06.01408</t>
  </si>
  <si>
    <t>Bambang Irawan</t>
  </si>
  <si>
    <t>Pasuruan, 28-06-1984</t>
  </si>
  <si>
    <t>Ricky Hendra Wardana, S.H.</t>
  </si>
  <si>
    <t>Supervisor Advokasi</t>
  </si>
  <si>
    <t>1.14.01630</t>
  </si>
  <si>
    <t>Shohih Zaki, A.Md.</t>
  </si>
  <si>
    <t>Pamekasan, 13-03-1989</t>
  </si>
  <si>
    <t>Staf Senior Pengembangan Sumber Daya Manusia</t>
  </si>
  <si>
    <t>1.06.01373</t>
  </si>
  <si>
    <t>Maharti Mustikahardieni, S.H.</t>
  </si>
  <si>
    <t>Staf Senior Administrasi Pengadaan</t>
  </si>
  <si>
    <t>1.06.01358</t>
  </si>
  <si>
    <t>Surabaya / 26 Agustus 1977</t>
  </si>
  <si>
    <t>Retno Dwi Ernawati, S.H.</t>
  </si>
  <si>
    <t>Staf Senior Administrasi Sumber Daya Manusia dan Hubungan Industrial</t>
  </si>
  <si>
    <t>Ahli Pratama Sub Direktorat Kelola Sumber Daya Manusia</t>
  </si>
  <si>
    <t>1.06.01371</t>
  </si>
  <si>
    <t>Surabaya, 01-03-1981</t>
  </si>
  <si>
    <t>Untuk Petikan yang Sah Sesuai Dengan Aslinya</t>
  </si>
  <si>
    <t>1.14.01624</t>
  </si>
  <si>
    <t>Maharani Puspayana, A.Md.</t>
  </si>
  <si>
    <t>Bekasi, 08-08-1989</t>
  </si>
  <si>
    <t>Staf Bagian Akuntansi</t>
  </si>
  <si>
    <t>Staf Senior Bagian Akuntansi</t>
  </si>
  <si>
    <t>1.17.01840</t>
  </si>
  <si>
    <t>Rocmat Basuki</t>
  </si>
  <si>
    <t>Magetan, 19-06-1995</t>
  </si>
  <si>
    <t>Staf Senior Bagian Laboratorium Pengujian Air</t>
  </si>
  <si>
    <t>1.17.01866</t>
  </si>
  <si>
    <t>Wisnu Yuda Prastya</t>
  </si>
  <si>
    <t>Surabaya, 27-02-1991</t>
  </si>
  <si>
    <t>1.96.00940</t>
  </si>
  <si>
    <t>Imam Mustofa</t>
  </si>
  <si>
    <t>Surabaya, 26-06-1970</t>
  </si>
  <si>
    <t>1.17.01756</t>
  </si>
  <si>
    <t>Farid Eksanto</t>
  </si>
  <si>
    <t>Nganjuk, 21-12-1991</t>
  </si>
  <si>
    <t>Staf Bagian Logistik</t>
  </si>
  <si>
    <t>Staf Senior Bagian Logistik</t>
  </si>
  <si>
    <t>1.17.01818</t>
  </si>
  <si>
    <t>Nurcahyo Dwi Laksono Asriyanto</t>
  </si>
  <si>
    <t>Sidoarjo, 10-09-1990</t>
  </si>
  <si>
    <t>1.17.01821</t>
  </si>
  <si>
    <t>Priyo Utomo</t>
  </si>
  <si>
    <t>Surabaya, 01-07-1990</t>
  </si>
  <si>
    <t>1.87.00657</t>
  </si>
  <si>
    <t>M. Umar</t>
  </si>
  <si>
    <t>Surabaya, 31-10-1967</t>
  </si>
  <si>
    <t>Staf Bagian Pelayanan Teknis Barat</t>
  </si>
  <si>
    <t>1.96.01064</t>
  </si>
  <si>
    <t>Ineke Retnowati</t>
  </si>
  <si>
    <t>Surabaya, 15-10-1973</t>
  </si>
  <si>
    <t>1.17.01675</t>
  </si>
  <si>
    <t>Surios Ramisda</t>
  </si>
  <si>
    <t>Surabaya, 07-02-1990</t>
  </si>
  <si>
    <t>Staf Bagian Pelayanan Teknis Timur</t>
  </si>
  <si>
    <t>Staf Senior Bagian Pelayanan Teknis Timur</t>
  </si>
  <si>
    <t>1.17.01733</t>
  </si>
  <si>
    <t>Danny Erwanto</t>
  </si>
  <si>
    <t>Jombang, 09-05-1993</t>
  </si>
  <si>
    <t>1.17.01782</t>
  </si>
  <si>
    <t>Machfud Fauji Santoso</t>
  </si>
  <si>
    <t>Sidoarjo, 30-07-1992</t>
  </si>
  <si>
    <t>1.17.01797</t>
  </si>
  <si>
    <t>Moses Emanuel Syautta</t>
  </si>
  <si>
    <t>Cilacap, 08-03-1994</t>
  </si>
  <si>
    <t>1.17.01855</t>
  </si>
  <si>
    <t>Syuchmawati</t>
  </si>
  <si>
    <t>Sidoarjo, 27-06-1993</t>
  </si>
  <si>
    <t>1.90.00904</t>
  </si>
  <si>
    <t>Nurul Anwar</t>
  </si>
  <si>
    <t>Surabaya, 06-03-1968</t>
  </si>
  <si>
    <t>Pelaksana - B/3</t>
  </si>
  <si>
    <t>1.96.00933</t>
  </si>
  <si>
    <t>Lilis Solichah</t>
  </si>
  <si>
    <t>Surabaya, 25-10-1974</t>
  </si>
  <si>
    <t>1.97.01117</t>
  </si>
  <si>
    <t>Muhtadin</t>
  </si>
  <si>
    <t>Lamongan, 30-06-1971</t>
  </si>
  <si>
    <t>1.17.01774</t>
  </si>
  <si>
    <t>Irfan Setyawan</t>
  </si>
  <si>
    <t>Surabaya, 13-05-1996</t>
  </si>
  <si>
    <t>Staf Bagian Pemakaian Air</t>
  </si>
  <si>
    <t>Staf Senior Bagian Pemakaian Air</t>
  </si>
  <si>
    <t>1.14.01658</t>
  </si>
  <si>
    <t>Sandi Irawan</t>
  </si>
  <si>
    <t>Nganjuk, 08-09-1990</t>
  </si>
  <si>
    <t>Staf Bagian Pemeliharaan Karang Pilang</t>
  </si>
  <si>
    <t>Staf Senior Bagian Pemeliharaan Karang Pilang</t>
  </si>
  <si>
    <t>1.17.01758</t>
  </si>
  <si>
    <t>Fatkhurrahman</t>
  </si>
  <si>
    <t>Surabaya, 20-05-1993</t>
  </si>
  <si>
    <t>1.17.01801</t>
  </si>
  <si>
    <t>Muhammad Ari Midyanto</t>
  </si>
  <si>
    <t>Jombang, 25-06-1994</t>
  </si>
  <si>
    <t>1.17.01805</t>
  </si>
  <si>
    <t>Muhammad Romli</t>
  </si>
  <si>
    <t>Lamongan, 07-07-1995</t>
  </si>
  <si>
    <t>Staf Bagian Pemeliharaan Ngagel</t>
  </si>
  <si>
    <t>1.17.01710</t>
  </si>
  <si>
    <t>Ahmad Rais Setyo Laksono</t>
  </si>
  <si>
    <t>Sidoarjo, 29-05-1995</t>
  </si>
  <si>
    <t>Staf Bagian Pengadaan</t>
  </si>
  <si>
    <t>Staf Senior Bagian Pengadaan</t>
  </si>
  <si>
    <t>1.17.01717</t>
  </si>
  <si>
    <t>Angga Dwi Atmoko</t>
  </si>
  <si>
    <t>Surabaya, 22-12-1993</t>
  </si>
  <si>
    <t>1.17.01817</t>
  </si>
  <si>
    <t>Nur Laili</t>
  </si>
  <si>
    <t>Gresik, 05-09-1994</t>
  </si>
  <si>
    <t>Staf Senior Administrasi Pengadaan dan Logistik</t>
  </si>
  <si>
    <t>1.17.01826</t>
  </si>
  <si>
    <t>Ragil Saputro</t>
  </si>
  <si>
    <t>Cilacap, 16-11-1981</t>
  </si>
  <si>
    <t>1.17.01664</t>
  </si>
  <si>
    <t>Angga Christian Hananta</t>
  </si>
  <si>
    <t>Surabaya, 09-07-1988</t>
  </si>
  <si>
    <t>Staf Bagian Pengendalian Proses</t>
  </si>
  <si>
    <t>Staf Senior Bagian Pengendalian Proses</t>
  </si>
  <si>
    <t>1.17.01735</t>
  </si>
  <si>
    <t>Dede Ariyanto</t>
  </si>
  <si>
    <t>Surabaya, 14-12-1994</t>
  </si>
  <si>
    <t>1.14.01634</t>
  </si>
  <si>
    <t>A. Imaduddin</t>
  </si>
  <si>
    <t>Lamongan, 06-08-1993</t>
  </si>
  <si>
    <t>Staf Bagian Perencanaan Proses dan Pemeliharaan</t>
  </si>
  <si>
    <t>1.17.01684</t>
  </si>
  <si>
    <t>Muchammad Rizfandi Perdana P.</t>
  </si>
  <si>
    <t>Surabaya, 10-02-1989</t>
  </si>
  <si>
    <t>1.17.01715</t>
  </si>
  <si>
    <t>Andri Agung Prakoso</t>
  </si>
  <si>
    <t>Surabaya, 08-05-1995</t>
  </si>
  <si>
    <t>1.17.01742</t>
  </si>
  <si>
    <t>Dodi Prayogi</t>
  </si>
  <si>
    <t>Surabaya, 11-05-1994</t>
  </si>
  <si>
    <t>1.17.01755</t>
  </si>
  <si>
    <t>Farid Abdul Fatah</t>
  </si>
  <si>
    <t>Sidoarjo, 07-05-1992</t>
  </si>
  <si>
    <t>1.17.01767</t>
  </si>
  <si>
    <t>Hari Santoso</t>
  </si>
  <si>
    <t>Pasuruan, 14-11-1991</t>
  </si>
  <si>
    <t>1.17.01828</t>
  </si>
  <si>
    <t>Ramadhan Mubarok</t>
  </si>
  <si>
    <t>Gresik, 08-02-1995</t>
  </si>
  <si>
    <t>1.17.01836</t>
  </si>
  <si>
    <t>Rifaldi Winarto</t>
  </si>
  <si>
    <t>Surabaya, 26-09-1994</t>
  </si>
  <si>
    <t>1.17.01844</t>
  </si>
  <si>
    <t>Saiful Ma'arif</t>
  </si>
  <si>
    <t>Tulungagung, 27-12-1991</t>
  </si>
  <si>
    <t>1.95.00890</t>
  </si>
  <si>
    <t>Umi Kholidah</t>
  </si>
  <si>
    <t>Sidoarjo, 16-11-1972</t>
  </si>
  <si>
    <t>1.05.01305</t>
  </si>
  <si>
    <t>Mashuda</t>
  </si>
  <si>
    <t>Kediri, 23-07-1977</t>
  </si>
  <si>
    <t>Staf Senior Bagian Produksi Karang Pilang</t>
  </si>
  <si>
    <t>1.10.01597</t>
  </si>
  <si>
    <t>Mochammad Jafar Sodik</t>
  </si>
  <si>
    <t>Sidoarjo, 29-04-1990</t>
  </si>
  <si>
    <t>1.96.00960</t>
  </si>
  <si>
    <t>Soeparno</t>
  </si>
  <si>
    <t>Surabaya, 17-02-1975</t>
  </si>
  <si>
    <t>1.07.01486</t>
  </si>
  <si>
    <t>Yasir Ahmad</t>
  </si>
  <si>
    <t>Surabaya, 05-03-1986</t>
  </si>
  <si>
    <t>Staf Senior Bagian Produksi Ngagel</t>
  </si>
  <si>
    <t>1.14.01635</t>
  </si>
  <si>
    <t>Abdul Jalil</t>
  </si>
  <si>
    <t>Surabaya, 01-05-1994</t>
  </si>
  <si>
    <t>1.14.01643</t>
  </si>
  <si>
    <t>Fajar Hakim Muslim</t>
  </si>
  <si>
    <t>Surabaya, 11-02-1992</t>
  </si>
  <si>
    <t>1.14.01650</t>
  </si>
  <si>
    <t>Luthfillah  Zul Fahmi</t>
  </si>
  <si>
    <t>Surabaya, 16-08-1990</t>
  </si>
  <si>
    <t>1.17.01721</t>
  </si>
  <si>
    <t>Ardi Widiyanto</t>
  </si>
  <si>
    <t>Surabaya, 14-10-1990</t>
  </si>
  <si>
    <t>1.17.01741</t>
  </si>
  <si>
    <t>Dinar Tangguh Prastyo</t>
  </si>
  <si>
    <t>Gresik, 08-06-1992</t>
  </si>
  <si>
    <t>1.17.01750</t>
  </si>
  <si>
    <t>Enrico Rizaldi Laksono</t>
  </si>
  <si>
    <t>Malang, 28-11-1994</t>
  </si>
  <si>
    <t>1.17.01761</t>
  </si>
  <si>
    <t>Ferdian Firman Farisi</t>
  </si>
  <si>
    <t>Surabaya, 20-03-1992</t>
  </si>
  <si>
    <t>1.17.01770</t>
  </si>
  <si>
    <t>Heri Siswanto</t>
  </si>
  <si>
    <t>Lamongan, 20-10-1990</t>
  </si>
  <si>
    <t>1.17.01787</t>
  </si>
  <si>
    <t>Moch. Zaenal Arifin</t>
  </si>
  <si>
    <t>Surabaya, 30-05-1993</t>
  </si>
  <si>
    <t>1.17.01808</t>
  </si>
  <si>
    <t>Muhamad Yunus</t>
  </si>
  <si>
    <t>Pekalongan, 10-07-1994</t>
  </si>
  <si>
    <t>1.96.01046</t>
  </si>
  <si>
    <t>Syaichu Fahrul Maarif</t>
  </si>
  <si>
    <t>Sidoarjo, 17-06-1976</t>
  </si>
  <si>
    <t>1.97.01170</t>
  </si>
  <si>
    <t>Amirul Subiantoro</t>
  </si>
  <si>
    <t>Surabaya, 20-05-1974</t>
  </si>
  <si>
    <t>1.97.01175</t>
  </si>
  <si>
    <t>Sutomo</t>
  </si>
  <si>
    <t>Surabaya, 23-08-1973</t>
  </si>
  <si>
    <t>1.96.01030</t>
  </si>
  <si>
    <t>Euis Mahmudah Naviyanti, S.Sos</t>
  </si>
  <si>
    <t>Surabaya, 02-06-1970</t>
  </si>
  <si>
    <t>Staf Bagian Rekening dan Penagihan</t>
  </si>
  <si>
    <t>Staf Senior Bagian Rekening dan Penagihan</t>
  </si>
  <si>
    <t>1.96.01058</t>
  </si>
  <si>
    <t>Herwati</t>
  </si>
  <si>
    <t>Surabaya, 17-07-1973</t>
  </si>
  <si>
    <t>1.06.01432</t>
  </si>
  <si>
    <t>Muhamad Ahi Fatma Widagda</t>
  </si>
  <si>
    <t>Balikpapan, 03-01-1982</t>
  </si>
  <si>
    <t>Staf Bagian Sistem Distribusi Barat</t>
  </si>
  <si>
    <t>Staf Senior Bagian Sistem Distribusi Barat</t>
  </si>
  <si>
    <t>1.17.01785</t>
  </si>
  <si>
    <t>Moch. Irham Khoironi Rahman</t>
  </si>
  <si>
    <t>Surabaya, 15-06-1996</t>
  </si>
  <si>
    <t>1.17.01839</t>
  </si>
  <si>
    <t>Rizky Ferdiansah</t>
  </si>
  <si>
    <t>Surabaya, 06-04-1991</t>
  </si>
  <si>
    <t>1.17.01843</t>
  </si>
  <si>
    <t>Rudi Herdiyanto</t>
  </si>
  <si>
    <t>Surabaya, 22-10-1995</t>
  </si>
  <si>
    <t>1.95.00850</t>
  </si>
  <si>
    <t>Sri Wahyuningsih</t>
  </si>
  <si>
    <t>Surabaya, 12-10-1974</t>
  </si>
  <si>
    <t>1.17.01781</t>
  </si>
  <si>
    <t>Libi Akbar Nurfala</t>
  </si>
  <si>
    <t>Surabaya, 01-05-1992</t>
  </si>
  <si>
    <t>Staf Bagian Sistem Distribusi Timur</t>
  </si>
  <si>
    <t>Staf Senior Bagian Sistem Distribusi Timur</t>
  </si>
  <si>
    <t>1.05.01276</t>
  </si>
  <si>
    <t>Agus Wahyudi</t>
  </si>
  <si>
    <t>Surabaya, 16-08-1976</t>
  </si>
  <si>
    <t>Staf Bagian Sistem Transmisi dan Distribusi Utama</t>
  </si>
  <si>
    <t>Staf Senior Bagian Sistem Transmisi dan Distribusi Utama</t>
  </si>
  <si>
    <t>1.14.01646</t>
  </si>
  <si>
    <t>Hendrik Prakoso</t>
  </si>
  <si>
    <t>Surabaya, 06-10-1994</t>
  </si>
  <si>
    <t>1.17.01701</t>
  </si>
  <si>
    <t>Agung Sugianto Pangestu</t>
  </si>
  <si>
    <t>Surabaya, 31-03-1992</t>
  </si>
  <si>
    <t>1.17.01786</t>
  </si>
  <si>
    <t>Moch. Yasin</t>
  </si>
  <si>
    <t>Mojokerto, 08-06-1992</t>
  </si>
  <si>
    <t>1.17.01807</t>
  </si>
  <si>
    <t>Muhammad Suryo Hadi Saputro</t>
  </si>
  <si>
    <t>Sidoarjo, 04-05-1991</t>
  </si>
  <si>
    <t>1.17.01820</t>
  </si>
  <si>
    <t>Priyo Alvandi</t>
  </si>
  <si>
    <t>Banyuwangi, 22-11-1994</t>
  </si>
  <si>
    <t>1.17.01831</t>
  </si>
  <si>
    <t>Renaldi Bagus Syarifudin</t>
  </si>
  <si>
    <t>Banyuwangi, 24-06-1994</t>
  </si>
  <si>
    <t>1.17.01838</t>
  </si>
  <si>
    <t>Rizky Ariesaldi</t>
  </si>
  <si>
    <t>Jember, 04-04-1991</t>
  </si>
  <si>
    <t>1.17.01861</t>
  </si>
  <si>
    <t>Ulin Nuha Prayoga Lisandi</t>
  </si>
  <si>
    <t>Surabaya, 09-10-1994</t>
  </si>
  <si>
    <t>1.17.01864</t>
  </si>
  <si>
    <t>Wahyu Ardianto</t>
  </si>
  <si>
    <t>Surabaya, 22-03-1994</t>
  </si>
  <si>
    <t>1.96.01065</t>
  </si>
  <si>
    <t>Djoko Utomo</t>
  </si>
  <si>
    <t>Kediri, 07-04-1969</t>
  </si>
  <si>
    <t>1.96.01184</t>
  </si>
  <si>
    <t>Hartono</t>
  </si>
  <si>
    <t>Gresik, 18-03-1970</t>
  </si>
  <si>
    <t>1.17.01780</t>
  </si>
  <si>
    <t>Laredo Lili Sopati</t>
  </si>
  <si>
    <t>Malang, 21-05-1994</t>
  </si>
  <si>
    <t>Staf Bagian Sumber Air Luar Kota</t>
  </si>
  <si>
    <t>Staf Senior Bagian Sumber Air Luar Kota</t>
  </si>
  <si>
    <t>1.17.01713</t>
  </si>
  <si>
    <t>Andik Siswobudi Pratomo</t>
  </si>
  <si>
    <t>Surabaya, 23-07-1996</t>
  </si>
  <si>
    <t>Staf Bagian Penjamin Kualitas</t>
  </si>
  <si>
    <t>Staf Senior Bagian Penjamin Kualitas</t>
  </si>
  <si>
    <t>1.17.01806</t>
  </si>
  <si>
    <t>Muhammad Sugiantoro</t>
  </si>
  <si>
    <t>Lamongan, 12-05-1992</t>
  </si>
  <si>
    <t>Staf Penjamin Kualitas Pengadaan Jasa</t>
  </si>
  <si>
    <t>1.17.01868</t>
  </si>
  <si>
    <t>Zuhrotun Nasikhah</t>
  </si>
  <si>
    <t>Gresik, 07-07-1993</t>
  </si>
  <si>
    <t>Staf Penjamin Kualitas Pengadaan Barang</t>
  </si>
  <si>
    <t xml:space="preserve">                                           152 Tahun 2023</t>
  </si>
  <si>
    <t>TANDA TERIMA SK</t>
  </si>
  <si>
    <t>No.</t>
  </si>
  <si>
    <t>Nomor SK</t>
  </si>
  <si>
    <t>Nomor Urut</t>
  </si>
  <si>
    <t>Tanda Terima</t>
  </si>
  <si>
    <t>152 Tahun 2023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</si>
</sst>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</numFmts>
  <fonts count="43">
    <font>
      <sz val="11"/>
      <color rgb="FF000000"/>
      <name val="Calibri"/>
      <charset val="134"/>
    </font>
    <font>
      <b/>
      <sz val="20"/>
      <color rgb="FF000000"/>
      <name val="Calibri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.5"/>
      <name val="Arial"/>
      <charset val="0"/>
    </font>
    <font>
      <sz val="11.5"/>
      <color rgb="FF000000"/>
      <name val="Arial"/>
      <charset val="134"/>
    </font>
    <font>
      <b/>
      <sz val="11.5"/>
      <name val="Arial"/>
      <charset val="0"/>
    </font>
    <font>
      <b/>
      <i/>
      <sz val="11.5"/>
      <name val="Arial"/>
      <charset val="0"/>
    </font>
    <font>
      <sz val="11.5"/>
      <color theme="0"/>
      <name val="Arial"/>
      <charset val="134"/>
    </font>
    <font>
      <sz val="11.5"/>
      <color indexed="8"/>
      <name val="Arial"/>
      <charset val="0"/>
    </font>
    <font>
      <sz val="11.5"/>
      <color indexed="9"/>
      <name val="Arial"/>
      <charset val="0"/>
    </font>
    <font>
      <b/>
      <sz val="11.5"/>
      <color indexed="9"/>
      <name val="Arial"/>
      <charset val="0"/>
    </font>
    <font>
      <b/>
      <u/>
      <sz val="11.5"/>
      <color indexed="9"/>
      <name val="Arial"/>
      <charset val="0"/>
    </font>
    <font>
      <b/>
      <sz val="11"/>
      <color rgb="FF000000"/>
      <name val="Calibri"/>
      <charset val="134"/>
    </font>
    <font>
      <sz val="11.5"/>
      <color theme="0"/>
      <name val="Arial"/>
      <charset val="0"/>
    </font>
    <font>
      <sz val="11.5"/>
      <name val="Arial"/>
      <charset val="134"/>
    </font>
    <font>
      <b/>
      <sz val="11.5"/>
      <color theme="0"/>
      <name val="Arial"/>
      <charset val="0"/>
    </font>
    <font>
      <sz val="11"/>
      <color indexed="8"/>
      <name val="Arial"/>
      <charset val="0"/>
    </font>
    <font>
      <sz val="11"/>
      <name val="Arial"/>
      <charset val="0"/>
    </font>
    <font>
      <b/>
      <sz val="11"/>
      <name val="Arial"/>
      <charset val="0"/>
    </font>
    <font>
      <sz val="11"/>
      <color indexed="9"/>
      <name val="Arial"/>
      <charset val="0"/>
    </font>
    <font>
      <sz val="1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49" applyFont="1" applyFill="1" applyAlignment="1">
      <alignment vertical="center"/>
    </xf>
    <xf numFmtId="0" fontId="4" fillId="0" borderId="0" xfId="49" applyFont="1" applyFill="1" applyBorder="1" applyAlignment="1">
      <alignment horizontal="right" vertical="center"/>
    </xf>
    <xf numFmtId="0" fontId="4" fillId="0" borderId="0" xfId="49" applyFont="1" applyFill="1" applyBorder="1" applyAlignment="1">
      <alignment horizontal="right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 applyAlignment="1"/>
    <xf numFmtId="0" fontId="5" fillId="0" borderId="0" xfId="0" applyFont="1" applyAlignment="1">
      <alignment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4" fillId="0" borderId="0" xfId="4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6" fillId="0" borderId="0" xfId="49" applyFont="1" applyFill="1" applyBorder="1" applyAlignment="1">
      <alignment horizontal="center"/>
    </xf>
    <xf numFmtId="0" fontId="10" fillId="0" borderId="0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49" applyFont="1" applyFill="1" applyAlignment="1"/>
    <xf numFmtId="0" fontId="14" fillId="0" borderId="0" xfId="49" applyFont="1" applyFill="1" applyBorder="1" applyAlignment="1">
      <alignment horizontal="right"/>
    </xf>
    <xf numFmtId="0" fontId="14" fillId="0" borderId="0" xfId="0" applyFont="1" applyFill="1" applyBorder="1" applyAlignment="1"/>
    <xf numFmtId="0" fontId="14" fillId="0" borderId="0" xfId="49" applyFont="1" applyFill="1" applyBorder="1" applyAlignment="1"/>
    <xf numFmtId="0" fontId="6" fillId="0" borderId="4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15" fillId="0" borderId="0" xfId="0" applyFont="1" applyFill="1" applyAlignment="1"/>
    <xf numFmtId="0" fontId="9" fillId="0" borderId="4" xfId="0" applyNumberFormat="1" applyFont="1" applyFill="1" applyBorder="1" applyAlignment="1">
      <alignment horizontal="left" vertical="top"/>
    </xf>
    <xf numFmtId="0" fontId="9" fillId="0" borderId="4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 vertical="top"/>
    </xf>
    <xf numFmtId="0" fontId="9" fillId="0" borderId="4" xfId="0" applyNumberFormat="1" applyFont="1" applyFill="1" applyBorder="1" applyAlignment="1">
      <alignment horizontal="center" vertical="top"/>
    </xf>
    <xf numFmtId="0" fontId="9" fillId="0" borderId="5" xfId="0" applyNumberFormat="1" applyFont="1" applyFill="1" applyBorder="1" applyAlignment="1">
      <alignment horizontal="left" vertical="top"/>
    </xf>
    <xf numFmtId="0" fontId="9" fillId="0" borderId="2" xfId="0" applyNumberFormat="1" applyFont="1" applyFill="1" applyBorder="1" applyAlignment="1">
      <alignment horizontal="left" vertical="top"/>
    </xf>
    <xf numFmtId="0" fontId="9" fillId="0" borderId="2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3" xfId="0" applyNumberFormat="1" applyFont="1" applyFill="1" applyBorder="1" applyAlignment="1">
      <alignment horizontal="center" vertical="top"/>
    </xf>
    <xf numFmtId="0" fontId="9" fillId="0" borderId="6" xfId="0" applyNumberFormat="1" applyFont="1" applyFill="1" applyBorder="1" applyAlignment="1">
      <alignment horizontal="left" vertical="top"/>
    </xf>
    <xf numFmtId="0" fontId="9" fillId="0" borderId="3" xfId="0" applyNumberFormat="1" applyFont="1" applyFill="1" applyBorder="1" applyAlignment="1">
      <alignment horizontal="left" vertical="top"/>
    </xf>
    <xf numFmtId="0" fontId="9" fillId="0" borderId="3" xfId="0" applyNumberFormat="1" applyFont="1" applyFill="1" applyBorder="1" applyAlignment="1">
      <alignment horizontal="left" vertical="top" wrapText="1"/>
    </xf>
    <xf numFmtId="0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vertical="center"/>
    </xf>
    <xf numFmtId="0" fontId="9" fillId="0" borderId="0" xfId="0" applyNumberFormat="1" applyFont="1" applyFill="1" applyAlignment="1">
      <alignment horizontal="left" vertical="top" wrapText="1"/>
    </xf>
    <xf numFmtId="0" fontId="14" fillId="0" borderId="0" xfId="49" applyFont="1" applyFill="1" applyBorder="1" applyAlignment="1">
      <alignment horizontal="center"/>
    </xf>
    <xf numFmtId="0" fontId="16" fillId="0" borderId="0" xfId="49" applyFont="1" applyFill="1" applyBorder="1" applyAlignment="1">
      <alignment horizontal="center"/>
    </xf>
    <xf numFmtId="0" fontId="14" fillId="0" borderId="0" xfId="49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top" wrapText="1"/>
    </xf>
    <xf numFmtId="0" fontId="17" fillId="0" borderId="0" xfId="0" applyFont="1" applyFill="1" applyAlignment="1">
      <alignment horizontal="left" vertical="center"/>
    </xf>
    <xf numFmtId="0" fontId="18" fillId="0" borderId="0" xfId="49" applyFont="1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9" fillId="0" borderId="0" xfId="49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7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horizontal="left" vertical="top" wrapText="1"/>
    </xf>
    <xf numFmtId="0" fontId="19" fillId="0" borderId="0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22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1384300</xdr:colOff>
      <xdr:row>1</xdr:row>
      <xdr:rowOff>171450</xdr:rowOff>
    </xdr:from>
    <xdr:to>
      <xdr:col>5</xdr:col>
      <xdr:colOff>3810</xdr:colOff>
      <xdr:row>4</xdr:row>
      <xdr:rowOff>8890</xdr:rowOff>
    </xdr:to>
    <xdr:grpSp>
      <xdr:nvGrpSpPr>
        <xdr:cNvPr id="2" name="Group 1"/>
        <xdr:cNvGrpSpPr/>
      </xdr:nvGrpSpPr>
      <xdr:grpSpPr>
        <a:xfrm>
          <a:off x="8996680" y="352425"/>
          <a:ext cx="1964055" cy="461645"/>
          <a:chOff x="12330" y="390"/>
          <a:chExt cx="3106" cy="719"/>
        </a:xfrm>
      </xdr:grpSpPr>
      <xdr:sp>
        <xdr:nvSpPr>
          <xdr:cNvPr id="3" name="Text Box 2"/>
          <xdr:cNvSpPr txBox="1"/>
        </xdr:nvSpPr>
        <xdr:spPr>
          <a:xfrm>
            <a:off x="12345" y="390"/>
            <a:ext cx="1137" cy="34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Nomor   :</a:t>
            </a:r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  <a:p>
            <a:pPr algn="l" rtl="0"/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</xdr:txBody>
      </xdr:sp>
      <xdr:sp>
        <xdr:nvSpPr>
          <xdr:cNvPr id="4" name="Text Box 3"/>
          <xdr:cNvSpPr txBox="1"/>
        </xdr:nvSpPr>
        <xdr:spPr>
          <a:xfrm>
            <a:off x="12330" y="749"/>
            <a:ext cx="3106" cy="361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Tanggal :  </a:t>
            </a:r>
            <a:r>
              <a:rPr lang="id-ID" altLang="zh-CN">
                <a:solidFill>
                  <a:schemeClr val="bg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30 - 11 - 2021</a:t>
            </a:r>
            <a:endParaRPr lang="id-ID" altLang="zh-CN">
              <a:solidFill>
                <a:schemeClr val="bg1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1384300</xdr:colOff>
      <xdr:row>1</xdr:row>
      <xdr:rowOff>171450</xdr:rowOff>
    </xdr:from>
    <xdr:to>
      <xdr:col>5</xdr:col>
      <xdr:colOff>3810</xdr:colOff>
      <xdr:row>4</xdr:row>
      <xdr:rowOff>8890</xdr:rowOff>
    </xdr:to>
    <xdr:grpSp>
      <xdr:nvGrpSpPr>
        <xdr:cNvPr id="2" name="Group 1"/>
        <xdr:cNvGrpSpPr/>
      </xdr:nvGrpSpPr>
      <xdr:grpSpPr>
        <a:xfrm>
          <a:off x="8996680" y="352425"/>
          <a:ext cx="1964055" cy="461645"/>
          <a:chOff x="12330" y="390"/>
          <a:chExt cx="3106" cy="719"/>
        </a:xfrm>
      </xdr:grpSpPr>
      <xdr:sp>
        <xdr:nvSpPr>
          <xdr:cNvPr id="3" name="Text Box 2"/>
          <xdr:cNvSpPr txBox="1"/>
        </xdr:nvSpPr>
        <xdr:spPr>
          <a:xfrm>
            <a:off x="12345" y="390"/>
            <a:ext cx="1137" cy="34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Nomor   :</a:t>
            </a:r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  <a:p>
            <a:pPr algn="l" rtl="0"/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</xdr:txBody>
      </xdr:sp>
      <xdr:sp>
        <xdr:nvSpPr>
          <xdr:cNvPr id="4" name="Text Box 3"/>
          <xdr:cNvSpPr txBox="1"/>
        </xdr:nvSpPr>
        <xdr:spPr>
          <a:xfrm>
            <a:off x="12330" y="749"/>
            <a:ext cx="3106" cy="361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Tanggal :  </a:t>
            </a:r>
            <a:r>
              <a:rPr lang="id-ID" altLang="zh-CN">
                <a:solidFill>
                  <a:schemeClr val="bg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30 - 11 - 2021</a:t>
            </a:r>
            <a:endParaRPr lang="id-ID" altLang="zh-CN">
              <a:solidFill>
                <a:schemeClr val="bg1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41275</xdr:colOff>
      <xdr:row>2</xdr:row>
      <xdr:rowOff>85725</xdr:rowOff>
    </xdr:from>
    <xdr:to>
      <xdr:col>8</xdr:col>
      <xdr:colOff>633730</xdr:colOff>
      <xdr:row>4</xdr:row>
      <xdr:rowOff>104140</xdr:rowOff>
    </xdr:to>
    <xdr:grpSp>
      <xdr:nvGrpSpPr>
        <xdr:cNvPr id="2" name="Group 1"/>
        <xdr:cNvGrpSpPr/>
      </xdr:nvGrpSpPr>
      <xdr:grpSpPr>
        <a:xfrm>
          <a:off x="11388725" y="342900"/>
          <a:ext cx="1964055" cy="461645"/>
          <a:chOff x="12330" y="390"/>
          <a:chExt cx="3106" cy="719"/>
        </a:xfrm>
      </xdr:grpSpPr>
      <xdr:sp>
        <xdr:nvSpPr>
          <xdr:cNvPr id="3" name="Text Box 2"/>
          <xdr:cNvSpPr txBox="1"/>
        </xdr:nvSpPr>
        <xdr:spPr>
          <a:xfrm>
            <a:off x="12345" y="390"/>
            <a:ext cx="1137" cy="34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Nomor   :</a:t>
            </a:r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  <a:p>
            <a:pPr algn="l" rtl="0"/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</xdr:txBody>
      </xdr:sp>
      <xdr:sp>
        <xdr:nvSpPr>
          <xdr:cNvPr id="4" name="Text Box 3"/>
          <xdr:cNvSpPr txBox="1"/>
        </xdr:nvSpPr>
        <xdr:spPr>
          <a:xfrm>
            <a:off x="12330" y="749"/>
            <a:ext cx="3106" cy="361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Tanggal :  </a:t>
            </a:r>
            <a:r>
              <a:rPr lang="id-ID" altLang="zh-CN">
                <a:solidFill>
                  <a:schemeClr val="bg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30 - 11 - 2021</a:t>
            </a:r>
            <a:endParaRPr lang="id-ID" altLang="zh-CN">
              <a:solidFill>
                <a:schemeClr val="bg1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1384300</xdr:colOff>
      <xdr:row>1</xdr:row>
      <xdr:rowOff>171450</xdr:rowOff>
    </xdr:from>
    <xdr:to>
      <xdr:col>5</xdr:col>
      <xdr:colOff>3810</xdr:colOff>
      <xdr:row>4</xdr:row>
      <xdr:rowOff>8890</xdr:rowOff>
    </xdr:to>
    <xdr:grpSp>
      <xdr:nvGrpSpPr>
        <xdr:cNvPr id="5" name="Group 4"/>
        <xdr:cNvGrpSpPr/>
      </xdr:nvGrpSpPr>
      <xdr:grpSpPr>
        <a:xfrm>
          <a:off x="8545830" y="247650"/>
          <a:ext cx="1991360" cy="461645"/>
          <a:chOff x="12330" y="390"/>
          <a:chExt cx="3106" cy="719"/>
        </a:xfrm>
      </xdr:grpSpPr>
      <xdr:sp>
        <xdr:nvSpPr>
          <xdr:cNvPr id="6" name="Text Box 5"/>
          <xdr:cNvSpPr txBox="1"/>
        </xdr:nvSpPr>
        <xdr:spPr>
          <a:xfrm>
            <a:off x="12345" y="390"/>
            <a:ext cx="1137" cy="34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Nomor   :</a:t>
            </a:r>
            <a:r>
              <a:rPr lang="id-ID" altLang="zh-CN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  </a:t>
            </a:r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  <a:p>
            <a:pPr algn="l" rtl="0"/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</xdr:txBody>
      </xdr:sp>
      <xdr:sp>
        <xdr:nvSpPr>
          <xdr:cNvPr id="7" name="Text Box 6"/>
          <xdr:cNvSpPr txBox="1"/>
        </xdr:nvSpPr>
        <xdr:spPr>
          <a:xfrm>
            <a:off x="12330" y="749"/>
            <a:ext cx="3106" cy="361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Tanggal :</a:t>
            </a:r>
            <a:r>
              <a:rPr lang="id-ID" altLang="zh-CN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  </a:t>
            </a:r>
            <a:r>
              <a:rPr lang="id-ID" altLang="zh-CN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29 Agustus 2023</a:t>
            </a:r>
            <a:endParaRPr lang="id-ID" altLang="zh-CN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G2" sqref="G2:G10"/>
    </sheetView>
  </sheetViews>
  <sheetFormatPr defaultColWidth="9.14285714285714" defaultRowHeight="15"/>
  <cols>
    <col min="1" max="1" width="3.71428571428571" style="107" customWidth="1"/>
    <col min="2" max="2" width="10.8571428571429" style="107" customWidth="1"/>
    <col min="3" max="3" width="25" style="108" customWidth="1"/>
    <col min="4" max="4" width="20.2857142857143" style="107" customWidth="1"/>
    <col min="5" max="5" width="48.4285714285714" style="107" customWidth="1"/>
    <col min="6" max="6" width="50.8571428571429" style="107" customWidth="1"/>
    <col min="7" max="7" width="46.2857142857143" style="107" customWidth="1"/>
    <col min="8" max="8" width="25.5714285714286" style="107" customWidth="1"/>
    <col min="9" max="9" width="18.8571428571429" style="109" customWidth="1"/>
    <col min="10" max="10" width="45.2857142857143" style="107" customWidth="1"/>
    <col min="11" max="16384" width="9.14285714285714" style="109"/>
  </cols>
  <sheetData>
    <row r="1" s="106" customFormat="1" spans="1:8">
      <c r="A1" s="107" t="s">
        <v>0</v>
      </c>
      <c r="B1" s="107" t="s">
        <v>1</v>
      </c>
      <c r="C1" s="107" t="s">
        <v>2</v>
      </c>
      <c r="D1" s="107" t="s">
        <v>3</v>
      </c>
      <c r="E1" s="107" t="s">
        <v>4</v>
      </c>
      <c r="F1" s="107" t="s">
        <v>5</v>
      </c>
      <c r="G1" s="107" t="s">
        <v>6</v>
      </c>
      <c r="H1" s="107" t="s">
        <v>7</v>
      </c>
    </row>
    <row r="2" s="106" customFormat="1" spans="1:9">
      <c r="A2" s="107">
        <v>1</v>
      </c>
      <c r="B2" s="107" t="s">
        <v>8</v>
      </c>
      <c r="C2" s="107" t="s">
        <v>9</v>
      </c>
      <c r="D2" s="107" t="s">
        <v>10</v>
      </c>
      <c r="E2" s="107" t="s">
        <v>11</v>
      </c>
      <c r="F2" s="107" t="s">
        <v>12</v>
      </c>
      <c r="G2" s="107" t="s">
        <v>13</v>
      </c>
      <c r="H2" s="107" t="s">
        <v>14</v>
      </c>
      <c r="I2" s="113">
        <v>46023</v>
      </c>
    </row>
    <row r="3" s="106" customFormat="1" spans="1:9">
      <c r="A3" s="107">
        <v>2</v>
      </c>
      <c r="B3" s="107" t="s">
        <v>15</v>
      </c>
      <c r="C3" s="107" t="s">
        <v>16</v>
      </c>
      <c r="D3" s="107" t="s">
        <v>17</v>
      </c>
      <c r="E3" s="107" t="s">
        <v>12</v>
      </c>
      <c r="F3" s="107" t="s">
        <v>11</v>
      </c>
      <c r="G3" s="107" t="s">
        <v>18</v>
      </c>
      <c r="H3" s="107" t="s">
        <v>19</v>
      </c>
      <c r="I3" s="113">
        <v>49553</v>
      </c>
    </row>
    <row r="4" s="106" customFormat="1" spans="1:9">
      <c r="A4" s="107">
        <v>3</v>
      </c>
      <c r="B4" s="107" t="s">
        <v>20</v>
      </c>
      <c r="C4" s="107" t="s">
        <v>21</v>
      </c>
      <c r="D4" s="107" t="s">
        <v>22</v>
      </c>
      <c r="E4" s="107" t="s">
        <v>23</v>
      </c>
      <c r="F4" s="107" t="s">
        <v>24</v>
      </c>
      <c r="G4" s="107" t="s">
        <v>25</v>
      </c>
      <c r="H4" s="107" t="s">
        <v>19</v>
      </c>
      <c r="I4" s="113">
        <v>49949</v>
      </c>
    </row>
    <row r="5" s="106" customFormat="1" spans="1:9">
      <c r="A5" s="107">
        <v>4</v>
      </c>
      <c r="B5" s="107" t="s">
        <v>26</v>
      </c>
      <c r="C5" s="107" t="s">
        <v>27</v>
      </c>
      <c r="D5" s="107" t="s">
        <v>28</v>
      </c>
      <c r="E5" s="107" t="s">
        <v>24</v>
      </c>
      <c r="F5" s="107" t="s">
        <v>23</v>
      </c>
      <c r="G5" s="107" t="s">
        <v>29</v>
      </c>
      <c r="H5" s="107" t="s">
        <v>30</v>
      </c>
      <c r="I5" s="113">
        <v>49430</v>
      </c>
    </row>
    <row r="6" s="106" customFormat="1" spans="1:10">
      <c r="A6" s="107">
        <v>5</v>
      </c>
      <c r="B6" s="107" t="s">
        <v>31</v>
      </c>
      <c r="C6" s="107" t="s">
        <v>32</v>
      </c>
      <c r="D6" s="107" t="s">
        <v>33</v>
      </c>
      <c r="E6" s="106" t="s">
        <v>34</v>
      </c>
      <c r="F6" s="106" t="s">
        <v>35</v>
      </c>
      <c r="G6" s="107" t="s">
        <v>36</v>
      </c>
      <c r="H6" s="107" t="s">
        <v>37</v>
      </c>
      <c r="I6" s="113">
        <v>47119</v>
      </c>
      <c r="J6" s="113"/>
    </row>
    <row r="7" spans="1:10">
      <c r="A7" s="107">
        <v>6</v>
      </c>
      <c r="B7" s="107" t="s">
        <v>38</v>
      </c>
      <c r="C7" s="107" t="s">
        <v>39</v>
      </c>
      <c r="D7" s="107" t="s">
        <v>40</v>
      </c>
      <c r="E7" s="106" t="s">
        <v>41</v>
      </c>
      <c r="F7" s="106" t="s">
        <v>34</v>
      </c>
      <c r="G7" s="107" t="s">
        <v>36</v>
      </c>
      <c r="H7" s="107" t="s">
        <v>42</v>
      </c>
      <c r="I7" s="113">
        <v>46966</v>
      </c>
      <c r="J7" s="113"/>
    </row>
    <row r="8" s="106" customFormat="1" spans="1:9">
      <c r="A8" s="107">
        <v>7</v>
      </c>
      <c r="B8" s="107" t="s">
        <v>43</v>
      </c>
      <c r="C8" s="108" t="s">
        <v>44</v>
      </c>
      <c r="D8" s="107" t="s">
        <v>45</v>
      </c>
      <c r="E8" s="107" t="s">
        <v>46</v>
      </c>
      <c r="F8" s="106" t="s">
        <v>47</v>
      </c>
      <c r="G8" s="107" t="s">
        <v>48</v>
      </c>
      <c r="H8" s="107" t="s">
        <v>49</v>
      </c>
      <c r="I8" s="114"/>
    </row>
    <row r="9" spans="1:9">
      <c r="A9" s="107">
        <v>8</v>
      </c>
      <c r="B9" s="107" t="s">
        <v>50</v>
      </c>
      <c r="C9" s="108" t="s">
        <v>51</v>
      </c>
      <c r="D9" s="107" t="s">
        <v>52</v>
      </c>
      <c r="E9" s="107" t="s">
        <v>53</v>
      </c>
      <c r="F9" s="107" t="s">
        <v>54</v>
      </c>
      <c r="G9" s="107" t="s">
        <v>55</v>
      </c>
      <c r="H9" s="107" t="s">
        <v>49</v>
      </c>
      <c r="I9" s="113">
        <v>54636</v>
      </c>
    </row>
    <row r="10" spans="1:9">
      <c r="A10" s="107">
        <v>9</v>
      </c>
      <c r="B10" s="107" t="s">
        <v>56</v>
      </c>
      <c r="C10" s="108" t="s">
        <v>57</v>
      </c>
      <c r="D10" s="107" t="s">
        <v>58</v>
      </c>
      <c r="E10" s="107" t="s">
        <v>59</v>
      </c>
      <c r="F10" s="107" t="s">
        <v>53</v>
      </c>
      <c r="G10" s="107" t="s">
        <v>60</v>
      </c>
      <c r="H10" s="107" t="s">
        <v>61</v>
      </c>
      <c r="I10" s="113">
        <v>49157</v>
      </c>
    </row>
    <row r="11" spans="3:8">
      <c r="C11" s="110"/>
      <c r="E11" s="111"/>
      <c r="H11" s="109"/>
    </row>
    <row r="12" spans="5:8">
      <c r="E12" s="111"/>
      <c r="H12" s="109"/>
    </row>
    <row r="13" spans="5:8">
      <c r="E13" s="111"/>
      <c r="H13" s="109"/>
    </row>
    <row r="14" spans="5:8">
      <c r="E14" s="111"/>
      <c r="H14" s="109"/>
    </row>
    <row r="15" spans="5:8">
      <c r="E15" s="111"/>
      <c r="H15" s="109"/>
    </row>
    <row r="16" spans="5:8">
      <c r="E16" s="111"/>
      <c r="H16" s="109"/>
    </row>
    <row r="36" spans="3:10">
      <c r="C36" s="112"/>
      <c r="J36" s="106"/>
    </row>
    <row r="37" spans="3:10">
      <c r="C37" s="112"/>
      <c r="J37" s="106"/>
    </row>
    <row r="38" spans="3:10">
      <c r="C38" s="112"/>
      <c r="J38" s="106"/>
    </row>
    <row r="39" spans="3:10">
      <c r="C39" s="112"/>
      <c r="J39" s="106"/>
    </row>
    <row r="40" spans="3:10">
      <c r="C40" s="112"/>
      <c r="J40" s="106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H37"/>
  <sheetViews>
    <sheetView view="pageBreakPreview" zoomScaleNormal="100" topLeftCell="A3" workbookViewId="0">
      <selection activeCell="M11" sqref="M11:M16"/>
    </sheetView>
  </sheetViews>
  <sheetFormatPr defaultColWidth="9" defaultRowHeight="14.25"/>
  <cols>
    <col min="1" max="1" width="5" style="58" customWidth="1"/>
    <col min="2" max="2" width="32.8952380952381" style="59" customWidth="1"/>
    <col min="3" max="3" width="26.8571428571429" style="59" customWidth="1"/>
    <col min="4" max="4" width="49.4190476190476" style="59" customWidth="1"/>
    <col min="5" max="5" width="50.1619047619048" style="59" customWidth="1"/>
    <col min="6" max="6" width="2.57142857142857" style="88" customWidth="1"/>
    <col min="7" max="7" width="10.8571428571429" style="59" customWidth="1"/>
    <col min="8" max="8" width="24.1428571428571" style="59" customWidth="1"/>
    <col min="9" max="9" width="21.2857142857143" style="59" customWidth="1"/>
    <col min="10" max="10" width="37.8571428571429" style="59" customWidth="1"/>
    <col min="11" max="11" width="30.5714285714286" style="59" customWidth="1"/>
    <col min="12" max="12" width="9" style="59"/>
    <col min="13" max="13" width="22.8571428571429" style="59" customWidth="1"/>
    <col min="14" max="190" width="9" style="59"/>
    <col min="191" max="16384" width="9" style="57"/>
  </cols>
  <sheetData>
    <row r="2" s="14" customFormat="1" spans="1:189">
      <c r="A2" s="60"/>
      <c r="B2" s="61"/>
      <c r="C2" s="13"/>
      <c r="D2" s="21" t="s">
        <v>62</v>
      </c>
      <c r="E2" s="21"/>
      <c r="F2" s="89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</row>
    <row r="3" s="14" customFormat="1" ht="15.95" customHeight="1" spans="1:189">
      <c r="A3" s="60"/>
      <c r="B3" s="61"/>
      <c r="C3" s="61"/>
      <c r="D3" s="13"/>
      <c r="E3" s="62" t="s">
        <v>63</v>
      </c>
      <c r="F3" s="89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</row>
    <row r="4" s="14" customFormat="1" ht="18.95" customHeight="1" spans="1:189">
      <c r="A4" s="60"/>
      <c r="B4" s="61"/>
      <c r="C4" s="61"/>
      <c r="D4" s="13"/>
      <c r="E4" s="24"/>
      <c r="F4" s="89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</row>
    <row r="5" s="14" customFormat="1" ht="6" customHeight="1" spans="1:189">
      <c r="A5" s="60"/>
      <c r="B5" s="61"/>
      <c r="C5" s="61"/>
      <c r="E5" s="61"/>
      <c r="F5" s="90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</row>
    <row r="6" s="14" customFormat="1" ht="6" customHeight="1" spans="1:189">
      <c r="A6" s="60"/>
      <c r="B6" s="61"/>
      <c r="C6" s="61"/>
      <c r="E6" s="61"/>
      <c r="F6" s="90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</row>
    <row r="7" s="14" customFormat="1" ht="10" customHeight="1" spans="1:189">
      <c r="A7" s="60"/>
      <c r="B7" s="61"/>
      <c r="C7" s="61"/>
      <c r="D7" s="61"/>
      <c r="E7" s="61"/>
      <c r="F7" s="90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</row>
    <row r="8" s="14" customFormat="1" ht="15.25" customHeight="1" spans="1:190">
      <c r="A8" s="26" t="s">
        <v>0</v>
      </c>
      <c r="B8" s="26" t="s">
        <v>64</v>
      </c>
      <c r="C8" s="26" t="s">
        <v>65</v>
      </c>
      <c r="D8" s="26" t="s">
        <v>4</v>
      </c>
      <c r="E8" s="26" t="s">
        <v>5</v>
      </c>
      <c r="F8" s="9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</row>
    <row r="9" s="14" customFormat="1" ht="15.25" customHeight="1" spans="1:190">
      <c r="A9" s="65"/>
      <c r="B9" s="65" t="s">
        <v>66</v>
      </c>
      <c r="C9" s="26"/>
      <c r="D9" s="26"/>
      <c r="E9" s="26"/>
      <c r="F9" s="9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</row>
    <row r="10" s="14" customFormat="1" ht="15.25" customHeight="1" spans="1:190">
      <c r="A10" s="66">
        <v>1</v>
      </c>
      <c r="B10" s="66">
        <v>2</v>
      </c>
      <c r="C10" s="66">
        <v>3</v>
      </c>
      <c r="D10" s="66">
        <v>4</v>
      </c>
      <c r="E10" s="66">
        <v>5</v>
      </c>
      <c r="F10" s="10" t="s">
        <v>0</v>
      </c>
      <c r="G10" s="10" t="s">
        <v>1</v>
      </c>
      <c r="H10" s="10" t="s">
        <v>2</v>
      </c>
      <c r="I10" s="10" t="s">
        <v>3</v>
      </c>
      <c r="J10" s="10" t="s">
        <v>4</v>
      </c>
      <c r="K10" s="10" t="s">
        <v>5</v>
      </c>
      <c r="L10" s="10"/>
      <c r="M10" s="10" t="s">
        <v>7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</row>
    <row r="11" s="57" customFormat="1" customHeight="1" spans="1:13">
      <c r="A11" s="67">
        <v>1</v>
      </c>
      <c r="B11" s="33" t="s">
        <v>67</v>
      </c>
      <c r="C11" s="82" t="s">
        <v>30</v>
      </c>
      <c r="D11" s="82" t="str">
        <f>J11</f>
        <v>Manajer Produksi Ngagel</v>
      </c>
      <c r="E11" s="82" t="str">
        <f>K11</f>
        <v>Ahli Muda Sub Direktorat Produksi dan Distribusi</v>
      </c>
      <c r="F11" s="10">
        <v>1</v>
      </c>
      <c r="G11" s="10" t="s">
        <v>68</v>
      </c>
      <c r="H11" s="10" t="s">
        <v>67</v>
      </c>
      <c r="I11" s="10" t="s">
        <v>69</v>
      </c>
      <c r="J11" s="10" t="s">
        <v>70</v>
      </c>
      <c r="K11" s="10" t="s">
        <v>71</v>
      </c>
      <c r="L11" s="10"/>
      <c r="M11" s="10" t="s">
        <v>30</v>
      </c>
    </row>
    <row r="12" s="57" customFormat="1" customHeight="1" spans="1:13">
      <c r="A12" s="72"/>
      <c r="B12" s="36" t="s">
        <v>68</v>
      </c>
      <c r="C12" s="82"/>
      <c r="D12" s="82"/>
      <c r="E12" s="82"/>
      <c r="F12" s="10">
        <v>2</v>
      </c>
      <c r="G12" s="10" t="s">
        <v>72</v>
      </c>
      <c r="H12" s="10" t="s">
        <v>73</v>
      </c>
      <c r="I12" s="10" t="s">
        <v>74</v>
      </c>
      <c r="J12" s="10" t="s">
        <v>75</v>
      </c>
      <c r="K12" s="57" t="s">
        <v>76</v>
      </c>
      <c r="L12" s="10"/>
      <c r="M12" s="10" t="s">
        <v>77</v>
      </c>
    </row>
    <row r="13" s="57" customFormat="1" customHeight="1" spans="1:14">
      <c r="A13" s="77"/>
      <c r="B13" s="39" t="s">
        <v>69</v>
      </c>
      <c r="C13" s="82"/>
      <c r="D13" s="82"/>
      <c r="E13" s="82"/>
      <c r="F13" s="10">
        <v>3</v>
      </c>
      <c r="G13" s="10" t="s">
        <v>78</v>
      </c>
      <c r="H13" s="10" t="s">
        <v>79</v>
      </c>
      <c r="I13" s="10" t="s">
        <v>80</v>
      </c>
      <c r="J13" s="10" t="s">
        <v>81</v>
      </c>
      <c r="K13" t="s">
        <v>82</v>
      </c>
      <c r="L13" s="10"/>
      <c r="M13" s="10" t="s">
        <v>42</v>
      </c>
      <c r="N13" s="10"/>
    </row>
    <row r="14" s="57" customFormat="1" customHeight="1" spans="1:13">
      <c r="A14" s="81">
        <v>2</v>
      </c>
      <c r="B14" s="92" t="str">
        <f>H12</f>
        <v>Nasrul Amir, S.Kom.</v>
      </c>
      <c r="C14" s="93" t="str">
        <f>M12</f>
        <v>Staf Muda - C/1</v>
      </c>
      <c r="D14" s="94" t="str">
        <f>J12</f>
        <v>Manajer Teknologi Sistem Informasi</v>
      </c>
      <c r="E14" s="95" t="str">
        <f>K12</f>
        <v>Ahli Muda Sub Direktorat Kelola Sumber Daya Manusia</v>
      </c>
      <c r="F14" s="10">
        <v>4</v>
      </c>
      <c r="G14" s="10" t="s">
        <v>83</v>
      </c>
      <c r="H14" s="10" t="s">
        <v>84</v>
      </c>
      <c r="I14" s="10" t="s">
        <v>85</v>
      </c>
      <c r="J14" s="10" t="s">
        <v>86</v>
      </c>
      <c r="K14" s="10" t="s">
        <v>87</v>
      </c>
      <c r="L14" s="10"/>
      <c r="M14" s="10" t="s">
        <v>49</v>
      </c>
    </row>
    <row r="15" s="57" customFormat="1" customHeight="1" spans="1:13">
      <c r="A15" s="72"/>
      <c r="B15" s="82" t="str">
        <f>G12</f>
        <v>1.08.01498</v>
      </c>
      <c r="C15" s="96"/>
      <c r="D15" s="97"/>
      <c r="E15" s="98"/>
      <c r="F15" s="10">
        <v>5</v>
      </c>
      <c r="G15" s="10" t="s">
        <v>88</v>
      </c>
      <c r="H15" s="10" t="s">
        <v>89</v>
      </c>
      <c r="I15" s="10" t="s">
        <v>90</v>
      </c>
      <c r="J15" s="10" t="s">
        <v>91</v>
      </c>
      <c r="K15" s="10" t="s">
        <v>92</v>
      </c>
      <c r="L15" s="10"/>
      <c r="M15" s="10" t="s">
        <v>61</v>
      </c>
    </row>
    <row r="16" s="57" customFormat="1" customHeight="1" spans="1:13">
      <c r="A16" s="77"/>
      <c r="B16" s="99" t="str">
        <f>I12</f>
        <v>Mojokerto, 09-09-1982</v>
      </c>
      <c r="C16" s="99"/>
      <c r="D16" s="99"/>
      <c r="E16" s="99"/>
      <c r="F16" s="10">
        <v>6</v>
      </c>
      <c r="G16" s="10" t="s">
        <v>93</v>
      </c>
      <c r="H16" s="10" t="s">
        <v>94</v>
      </c>
      <c r="I16" s="10" t="s">
        <v>95</v>
      </c>
      <c r="J16" s="10" t="s">
        <v>96</v>
      </c>
      <c r="K16" s="10" t="s">
        <v>97</v>
      </c>
      <c r="L16" s="10"/>
      <c r="M16" s="10" t="s">
        <v>49</v>
      </c>
    </row>
    <row r="17" s="57" customFormat="1" customHeight="1" spans="1:14">
      <c r="A17" s="81">
        <v>3</v>
      </c>
      <c r="B17" s="92" t="str">
        <f>H13</f>
        <v>Rachmadhani Kristianti, S.T.</v>
      </c>
      <c r="C17" s="93" t="str">
        <f>M13</f>
        <v>Staf Muda I - C/2</v>
      </c>
      <c r="D17" s="94" t="str">
        <f>J13</f>
        <v>Supervisor Standardisasi</v>
      </c>
      <c r="E17" s="94" t="str">
        <f>K13</f>
        <v>Supervisor Kinerja</v>
      </c>
      <c r="F17" s="10">
        <v>7</v>
      </c>
      <c r="N17" s="10"/>
    </row>
    <row r="18" s="57" customFormat="1" customHeight="1" spans="1:6">
      <c r="A18" s="72"/>
      <c r="B18" s="82" t="str">
        <f>G13</f>
        <v>1.09.01512</v>
      </c>
      <c r="C18" s="96"/>
      <c r="D18" s="97"/>
      <c r="E18" s="97"/>
      <c r="F18" s="10">
        <v>8</v>
      </c>
    </row>
    <row r="19" s="57" customFormat="1" customHeight="1" spans="1:6">
      <c r="A19" s="77"/>
      <c r="B19" s="99" t="str">
        <f>I13</f>
        <v>Balikpapan, 05-09-1976</v>
      </c>
      <c r="C19" s="99"/>
      <c r="D19" s="99"/>
      <c r="E19" s="99"/>
      <c r="F19" s="10">
        <v>9</v>
      </c>
    </row>
    <row r="20" s="57" customFormat="1" customHeight="1" spans="1:6">
      <c r="A20" s="81">
        <v>4</v>
      </c>
      <c r="B20" s="92" t="str">
        <f>H14</f>
        <v>Hendra Resmawan</v>
      </c>
      <c r="C20" s="93" t="str">
        <f>M14</f>
        <v>Pelaksana Muda I - B/2</v>
      </c>
      <c r="D20" s="94" t="str">
        <f>J14</f>
        <v>Staf Senior Bagian Pemeliharaan Ngagel</v>
      </c>
      <c r="E20" s="94" t="str">
        <f>K14</f>
        <v>Staf Senior Sub Direktorat Produksi dan Distribusi</v>
      </c>
      <c r="F20" s="10">
        <v>10</v>
      </c>
    </row>
    <row r="21" s="57" customFormat="1" customHeight="1" spans="1:6">
      <c r="A21" s="72"/>
      <c r="B21" s="82" t="str">
        <f>G14</f>
        <v>1.17.01768</v>
      </c>
      <c r="C21" s="96"/>
      <c r="D21" s="97"/>
      <c r="E21" s="97"/>
      <c r="F21" s="10">
        <v>11</v>
      </c>
    </row>
    <row r="22" s="57" customFormat="1" customHeight="1" spans="1:6">
      <c r="A22" s="77"/>
      <c r="B22" s="99" t="str">
        <f>I14</f>
        <v>Sleman, 08-01-1991</v>
      </c>
      <c r="C22" s="99"/>
      <c r="D22" s="99"/>
      <c r="E22" s="99"/>
      <c r="F22" s="10">
        <v>12</v>
      </c>
    </row>
    <row r="23" s="57" customFormat="1" customHeight="1" spans="1:6">
      <c r="A23" s="81">
        <v>5</v>
      </c>
      <c r="B23" s="92" t="str">
        <f>H15</f>
        <v>Hyuli Antoni</v>
      </c>
      <c r="C23" s="93" t="str">
        <f>M15</f>
        <v>Pelaksana I - B/4</v>
      </c>
      <c r="D23" s="94" t="str">
        <f>J15</f>
        <v>Staf Bagian Sistem Transmisi Distribusi</v>
      </c>
      <c r="E23" s="94" t="str">
        <f>K15</f>
        <v>Staf Bagian Produksi Karang Pilang</v>
      </c>
      <c r="F23" s="10">
        <v>13</v>
      </c>
    </row>
    <row r="24" s="57" customFormat="1" customHeight="1" spans="1:6">
      <c r="A24" s="72"/>
      <c r="B24" s="82" t="str">
        <f>G15</f>
        <v>1.96.00961</v>
      </c>
      <c r="C24" s="96"/>
      <c r="D24" s="97"/>
      <c r="E24" s="98"/>
      <c r="F24" s="10">
        <v>14</v>
      </c>
    </row>
    <row r="25" s="57" customFormat="1" customHeight="1" spans="1:6">
      <c r="A25" s="77"/>
      <c r="B25" s="99" t="str">
        <f>I15</f>
        <v>Surabaya / 4 Juli 1971</v>
      </c>
      <c r="C25" s="99"/>
      <c r="D25" s="99"/>
      <c r="E25" s="99"/>
      <c r="F25" s="10">
        <v>15</v>
      </c>
    </row>
    <row r="26" s="57" customFormat="1" customHeight="1" spans="1:6">
      <c r="A26" s="81">
        <v>6</v>
      </c>
      <c r="B26" s="92" t="str">
        <f>H16</f>
        <v>Diko Fitra Rakhman Ashari</v>
      </c>
      <c r="C26" s="93" t="str">
        <f>M16</f>
        <v>Pelaksana Muda I - B/2</v>
      </c>
      <c r="D26" s="94" t="str">
        <f>J16</f>
        <v>Staf Bagian Produksi Ngagel</v>
      </c>
      <c r="E26" s="94" t="str">
        <f>K16</f>
        <v>Staf Bagian Laboratorium Pengujian Air</v>
      </c>
      <c r="F26" s="10">
        <v>16</v>
      </c>
    </row>
    <row r="27" s="57" customFormat="1" customHeight="1" spans="1:6">
      <c r="A27" s="72"/>
      <c r="B27" s="82" t="str">
        <f>G16</f>
        <v>1.17.01739</v>
      </c>
      <c r="C27" s="96"/>
      <c r="D27" s="97"/>
      <c r="E27" s="97"/>
      <c r="F27" s="10">
        <v>17</v>
      </c>
    </row>
    <row r="28" s="57" customFormat="1" customHeight="1" spans="1:6">
      <c r="A28" s="77"/>
      <c r="B28" s="99" t="str">
        <f>I16</f>
        <v>Surabaya, 02-04-1993</v>
      </c>
      <c r="C28" s="99"/>
      <c r="D28" s="99"/>
      <c r="E28" s="99"/>
      <c r="F28" s="10">
        <v>18</v>
      </c>
    </row>
    <row r="29" s="57" customFormat="1" customHeight="1" spans="1:6">
      <c r="A29" s="45"/>
      <c r="B29" s="100"/>
      <c r="C29" s="100"/>
      <c r="D29" s="100"/>
      <c r="E29" s="100"/>
      <c r="F29" s="101"/>
    </row>
    <row r="30" s="57" customFormat="1" customHeight="1" spans="1:6">
      <c r="A30" s="45"/>
      <c r="B30" s="102"/>
      <c r="C30" s="102"/>
      <c r="D30" s="103"/>
      <c r="E30" s="103"/>
      <c r="F30" s="101"/>
    </row>
    <row r="31" s="13" customFormat="1" spans="1:6">
      <c r="A31" s="45"/>
      <c r="D31" s="47" t="s">
        <v>98</v>
      </c>
      <c r="E31" s="47"/>
      <c r="F31" s="89"/>
    </row>
    <row r="32" s="13" customFormat="1" ht="15" spans="1:6">
      <c r="A32" s="45"/>
      <c r="B32" s="48" t="s">
        <v>99</v>
      </c>
      <c r="C32" s="48"/>
      <c r="D32" s="47" t="s">
        <v>100</v>
      </c>
      <c r="E32" s="47"/>
      <c r="F32" s="89"/>
    </row>
    <row r="33" s="13" customFormat="1" ht="15" spans="1:6">
      <c r="A33" s="49"/>
      <c r="B33" s="46"/>
      <c r="C33" s="46"/>
      <c r="D33" s="50" t="s">
        <v>101</v>
      </c>
      <c r="E33" s="50"/>
      <c r="F33" s="104"/>
    </row>
    <row r="34" s="13" customFormat="1" ht="15.95" customHeight="1" spans="1:6">
      <c r="A34" s="46"/>
      <c r="B34" s="46"/>
      <c r="C34" s="46"/>
      <c r="D34" s="50"/>
      <c r="E34" s="50"/>
      <c r="F34" s="104"/>
    </row>
    <row r="35" s="13" customFormat="1" ht="9" customHeight="1" spans="1:6">
      <c r="A35" s="46"/>
      <c r="B35" s="46"/>
      <c r="C35" s="46"/>
      <c r="D35" s="51" t="s">
        <v>102</v>
      </c>
      <c r="E35" s="51"/>
      <c r="F35" s="105"/>
    </row>
    <row r="36" s="13" customFormat="1" ht="11.25" customHeight="1" spans="1:6">
      <c r="A36" s="46"/>
      <c r="B36" s="52"/>
      <c r="C36" s="52"/>
      <c r="D36" s="51"/>
      <c r="E36" s="51"/>
      <c r="F36" s="105"/>
    </row>
    <row r="37" s="13" customFormat="1" ht="15" spans="1:6">
      <c r="A37" s="46"/>
      <c r="B37" s="52" t="s">
        <v>103</v>
      </c>
      <c r="C37" s="52"/>
      <c r="D37" s="50" t="s">
        <v>104</v>
      </c>
      <c r="E37" s="50"/>
      <c r="F37" s="104"/>
    </row>
  </sheetData>
  <sheetProtection formatCells="0" formatColumns="0" formatRows="0" insertRows="0" insertColumns="0" insertHyperlinks="0" deleteColumns="0" deleteRows="0" sort="0" autoFilter="0" pivotTables="0"/>
  <mergeCells count="13">
    <mergeCell ref="D2:E2"/>
    <mergeCell ref="D31:E31"/>
    <mergeCell ref="B32:C32"/>
    <mergeCell ref="D32:E32"/>
    <mergeCell ref="D33:E33"/>
    <mergeCell ref="B36:C36"/>
    <mergeCell ref="B37:C37"/>
    <mergeCell ref="D37:E37"/>
    <mergeCell ref="C8:C9"/>
    <mergeCell ref="D8:D9"/>
    <mergeCell ref="E8:E9"/>
    <mergeCell ref="E14:E15"/>
    <mergeCell ref="D35:E36"/>
  </mergeCells>
  <printOptions horizontalCentered="1"/>
  <pageMargins left="0.239583333333333" right="0" top="0.590277777777778" bottom="0.590277777777778" header="0.161111111111111" footer="0.354166666666667"/>
  <pageSetup paperSize="9" scale="87" fitToHeight="0" orientation="landscape" horizontalDpi="600"/>
  <headerFooter alignWithMargins="0" scaleWithDoc="0"/>
  <rowBreaks count="3" manualBreakCount="3">
    <brk id="37" max="16383" man="1"/>
    <brk id="37" max="16383" man="1"/>
    <brk id="3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H37"/>
  <sheetViews>
    <sheetView view="pageBreakPreview" zoomScaleNormal="100" topLeftCell="A3" workbookViewId="0">
      <selection activeCell="M16" sqref="M11:M16"/>
    </sheetView>
  </sheetViews>
  <sheetFormatPr defaultColWidth="9" defaultRowHeight="14.25"/>
  <cols>
    <col min="1" max="1" width="5" style="58" customWidth="1"/>
    <col min="2" max="2" width="32.8952380952381" style="59" customWidth="1"/>
    <col min="3" max="3" width="26.8571428571429" style="59" customWidth="1"/>
    <col min="4" max="4" width="49.4190476190476" style="59" customWidth="1"/>
    <col min="5" max="5" width="50.1619047619048" style="59" customWidth="1"/>
    <col min="6" max="6" width="2.57142857142857" style="88" customWidth="1"/>
    <col min="7" max="7" width="10.8571428571429" style="59" customWidth="1"/>
    <col min="8" max="8" width="24.1428571428571" style="59" customWidth="1"/>
    <col min="9" max="9" width="21.2857142857143" style="59" customWidth="1"/>
    <col min="10" max="10" width="37.8571428571429" style="59" customWidth="1"/>
    <col min="11" max="11" width="30.5714285714286" style="59" customWidth="1"/>
    <col min="12" max="12" width="9" style="59"/>
    <col min="13" max="13" width="22.8571428571429" style="59" customWidth="1"/>
    <col min="14" max="190" width="9" style="59"/>
    <col min="191" max="16384" width="9" style="57"/>
  </cols>
  <sheetData>
    <row r="2" s="14" customFormat="1" spans="1:189">
      <c r="A2" s="60"/>
      <c r="B2" s="61"/>
      <c r="C2" s="13"/>
      <c r="D2" s="21" t="s">
        <v>62</v>
      </c>
      <c r="E2" s="21"/>
      <c r="F2" s="89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</row>
    <row r="3" s="14" customFormat="1" ht="15.95" customHeight="1" spans="1:189">
      <c r="A3" s="60"/>
      <c r="B3" s="61"/>
      <c r="C3" s="61"/>
      <c r="D3" s="13"/>
      <c r="E3" s="62" t="s">
        <v>63</v>
      </c>
      <c r="F3" s="89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</row>
    <row r="4" s="14" customFormat="1" ht="18.95" customHeight="1" spans="1:189">
      <c r="A4" s="60"/>
      <c r="B4" s="61"/>
      <c r="C4" s="61"/>
      <c r="D4" s="13"/>
      <c r="E4" s="24"/>
      <c r="F4" s="89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</row>
    <row r="5" s="14" customFormat="1" ht="6" customHeight="1" spans="1:189">
      <c r="A5" s="60"/>
      <c r="B5" s="61"/>
      <c r="C5" s="61"/>
      <c r="E5" s="61"/>
      <c r="F5" s="90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</row>
    <row r="6" s="14" customFormat="1" ht="6" customHeight="1" spans="1:189">
      <c r="A6" s="60"/>
      <c r="B6" s="61"/>
      <c r="C6" s="61"/>
      <c r="E6" s="61"/>
      <c r="F6" s="90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</row>
    <row r="7" s="14" customFormat="1" ht="10" customHeight="1" spans="1:189">
      <c r="A7" s="60"/>
      <c r="B7" s="61"/>
      <c r="C7" s="61"/>
      <c r="D7" s="61"/>
      <c r="E7" s="61"/>
      <c r="F7" s="90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</row>
    <row r="8" s="14" customFormat="1" ht="15.25" customHeight="1" spans="1:190">
      <c r="A8" s="26" t="s">
        <v>0</v>
      </c>
      <c r="B8" s="26" t="s">
        <v>64</v>
      </c>
      <c r="C8" s="26" t="s">
        <v>65</v>
      </c>
      <c r="D8" s="26" t="s">
        <v>4</v>
      </c>
      <c r="E8" s="26" t="s">
        <v>5</v>
      </c>
      <c r="F8" s="9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</row>
    <row r="9" s="14" customFormat="1" ht="15.25" customHeight="1" spans="1:190">
      <c r="A9" s="65"/>
      <c r="B9" s="65" t="s">
        <v>66</v>
      </c>
      <c r="C9" s="26"/>
      <c r="D9" s="26"/>
      <c r="E9" s="26"/>
      <c r="F9" s="9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</row>
    <row r="10" s="14" customFormat="1" ht="15.25" customHeight="1" spans="1:190">
      <c r="A10" s="66">
        <v>1</v>
      </c>
      <c r="B10" s="66">
        <v>2</v>
      </c>
      <c r="C10" s="66">
        <v>3</v>
      </c>
      <c r="D10" s="66">
        <v>4</v>
      </c>
      <c r="E10" s="66">
        <v>5</v>
      </c>
      <c r="F10" s="10" t="s">
        <v>0</v>
      </c>
      <c r="G10" s="10" t="s">
        <v>1</v>
      </c>
      <c r="H10" s="10" t="s">
        <v>2</v>
      </c>
      <c r="I10" s="10" t="s">
        <v>3</v>
      </c>
      <c r="J10" s="10" t="s">
        <v>4</v>
      </c>
      <c r="K10" s="10" t="s">
        <v>5</v>
      </c>
      <c r="L10" s="10"/>
      <c r="M10" s="10" t="s">
        <v>7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</row>
    <row r="11" s="57" customFormat="1" customHeight="1" spans="1:13">
      <c r="A11" s="67">
        <v>1</v>
      </c>
      <c r="B11" s="33" t="s">
        <v>67</v>
      </c>
      <c r="C11" s="82" t="s">
        <v>30</v>
      </c>
      <c r="D11" s="82" t="str">
        <f>J11</f>
        <v>Manajer Produksi Ngagel</v>
      </c>
      <c r="E11" s="82" t="str">
        <f>K11</f>
        <v>Ahli Muda Sub Direktorat Produksi dan Distribusi</v>
      </c>
      <c r="F11" s="10">
        <v>1</v>
      </c>
      <c r="G11" s="10" t="s">
        <v>68</v>
      </c>
      <c r="H11" s="10" t="s">
        <v>67</v>
      </c>
      <c r="I11" s="10" t="s">
        <v>69</v>
      </c>
      <c r="J11" s="10" t="s">
        <v>70</v>
      </c>
      <c r="K11" s="10" t="s">
        <v>71</v>
      </c>
      <c r="L11" s="10"/>
      <c r="M11" s="10" t="s">
        <v>30</v>
      </c>
    </row>
    <row r="12" s="57" customFormat="1" customHeight="1" spans="1:13">
      <c r="A12" s="72"/>
      <c r="B12" s="36" t="s">
        <v>68</v>
      </c>
      <c r="C12" s="82"/>
      <c r="D12" s="82"/>
      <c r="E12" s="82"/>
      <c r="F12" s="10">
        <v>2</v>
      </c>
      <c r="G12" s="10" t="s">
        <v>72</v>
      </c>
      <c r="H12" s="10" t="s">
        <v>73</v>
      </c>
      <c r="I12" s="10" t="s">
        <v>74</v>
      </c>
      <c r="J12" s="10" t="s">
        <v>75</v>
      </c>
      <c r="K12" s="57" t="s">
        <v>76</v>
      </c>
      <c r="L12" s="10"/>
      <c r="M12" s="10" t="s">
        <v>77</v>
      </c>
    </row>
    <row r="13" s="57" customFormat="1" customHeight="1" spans="1:14">
      <c r="A13" s="77"/>
      <c r="B13" s="39" t="s">
        <v>69</v>
      </c>
      <c r="C13" s="82"/>
      <c r="D13" s="82"/>
      <c r="E13" s="82"/>
      <c r="F13" s="10">
        <v>3</v>
      </c>
      <c r="G13" s="10" t="s">
        <v>78</v>
      </c>
      <c r="H13" s="10" t="s">
        <v>79</v>
      </c>
      <c r="I13" s="10" t="s">
        <v>80</v>
      </c>
      <c r="J13" s="10" t="s">
        <v>81</v>
      </c>
      <c r="K13" t="s">
        <v>82</v>
      </c>
      <c r="L13" s="10"/>
      <c r="M13" s="10" t="s">
        <v>42</v>
      </c>
      <c r="N13" s="10"/>
    </row>
    <row r="14" s="57" customFormat="1" customHeight="1" spans="1:13">
      <c r="A14" s="81">
        <v>2</v>
      </c>
      <c r="B14" s="92" t="str">
        <f>H12</f>
        <v>Nasrul Amir, S.Kom.</v>
      </c>
      <c r="C14" s="93" t="str">
        <f>M12</f>
        <v>Staf Muda - C/1</v>
      </c>
      <c r="D14" s="94" t="str">
        <f>J12</f>
        <v>Manajer Teknologi Sistem Informasi</v>
      </c>
      <c r="E14" s="95" t="str">
        <f>K12</f>
        <v>Ahli Muda Sub Direktorat Kelola Sumber Daya Manusia</v>
      </c>
      <c r="F14" s="10">
        <v>4</v>
      </c>
      <c r="G14" s="10" t="s">
        <v>83</v>
      </c>
      <c r="H14" s="10" t="s">
        <v>84</v>
      </c>
      <c r="I14" s="10" t="s">
        <v>85</v>
      </c>
      <c r="J14" s="10" t="s">
        <v>86</v>
      </c>
      <c r="K14" s="10" t="s">
        <v>87</v>
      </c>
      <c r="L14" s="10"/>
      <c r="M14" s="10" t="s">
        <v>49</v>
      </c>
    </row>
    <row r="15" s="57" customFormat="1" customHeight="1" spans="1:13">
      <c r="A15" s="72"/>
      <c r="B15" s="82" t="str">
        <f>G12</f>
        <v>1.08.01498</v>
      </c>
      <c r="C15" s="96"/>
      <c r="D15" s="97"/>
      <c r="E15" s="98"/>
      <c r="F15" s="10">
        <v>5</v>
      </c>
      <c r="G15" s="10" t="s">
        <v>88</v>
      </c>
      <c r="H15" s="10" t="s">
        <v>89</v>
      </c>
      <c r="I15" s="10" t="s">
        <v>90</v>
      </c>
      <c r="J15" s="10" t="s">
        <v>91</v>
      </c>
      <c r="K15" s="10" t="s">
        <v>92</v>
      </c>
      <c r="L15" s="10"/>
      <c r="M15" s="10" t="s">
        <v>61</v>
      </c>
    </row>
    <row r="16" s="57" customFormat="1" customHeight="1" spans="1:13">
      <c r="A16" s="77"/>
      <c r="B16" s="99" t="str">
        <f>I12</f>
        <v>Mojokerto, 09-09-1982</v>
      </c>
      <c r="C16" s="99"/>
      <c r="D16" s="99"/>
      <c r="E16" s="99"/>
      <c r="F16" s="10">
        <v>6</v>
      </c>
      <c r="G16" s="10" t="s">
        <v>93</v>
      </c>
      <c r="H16" s="10" t="s">
        <v>94</v>
      </c>
      <c r="I16" s="10" t="s">
        <v>95</v>
      </c>
      <c r="J16" s="10" t="s">
        <v>96</v>
      </c>
      <c r="K16" s="10" t="s">
        <v>97</v>
      </c>
      <c r="L16" s="10"/>
      <c r="M16" s="10" t="s">
        <v>49</v>
      </c>
    </row>
    <row r="17" s="57" customFormat="1" customHeight="1" spans="1:14">
      <c r="A17" s="81">
        <v>3</v>
      </c>
      <c r="B17" s="92" t="str">
        <f>H13</f>
        <v>Rachmadhani Kristianti, S.T.</v>
      </c>
      <c r="C17" s="93" t="str">
        <f>M13</f>
        <v>Staf Muda I - C/2</v>
      </c>
      <c r="D17" s="94" t="str">
        <f>J13</f>
        <v>Supervisor Standardisasi</v>
      </c>
      <c r="E17" s="94" t="str">
        <f>K13</f>
        <v>Supervisor Kinerja</v>
      </c>
      <c r="F17" s="10">
        <v>7</v>
      </c>
      <c r="N17" s="10"/>
    </row>
    <row r="18" s="57" customFormat="1" customHeight="1" spans="1:6">
      <c r="A18" s="72"/>
      <c r="B18" s="82" t="str">
        <f>G13</f>
        <v>1.09.01512</v>
      </c>
      <c r="C18" s="96"/>
      <c r="D18" s="97"/>
      <c r="E18" s="97"/>
      <c r="F18" s="10">
        <v>8</v>
      </c>
    </row>
    <row r="19" s="57" customFormat="1" customHeight="1" spans="1:6">
      <c r="A19" s="77"/>
      <c r="B19" s="99" t="str">
        <f>I13</f>
        <v>Balikpapan, 05-09-1976</v>
      </c>
      <c r="C19" s="99"/>
      <c r="D19" s="99"/>
      <c r="E19" s="99"/>
      <c r="F19" s="10">
        <v>9</v>
      </c>
    </row>
    <row r="20" s="57" customFormat="1" customHeight="1" spans="1:6">
      <c r="A20" s="81">
        <v>4</v>
      </c>
      <c r="B20" s="92" t="str">
        <f>H14</f>
        <v>Hendra Resmawan</v>
      </c>
      <c r="C20" s="93" t="str">
        <f>M14</f>
        <v>Pelaksana Muda I - B/2</v>
      </c>
      <c r="D20" s="94" t="str">
        <f>J14</f>
        <v>Staf Senior Bagian Pemeliharaan Ngagel</v>
      </c>
      <c r="E20" s="94" t="str">
        <f>K14</f>
        <v>Staf Senior Sub Direktorat Produksi dan Distribusi</v>
      </c>
      <c r="F20" s="10">
        <v>10</v>
      </c>
    </row>
    <row r="21" s="57" customFormat="1" customHeight="1" spans="1:6">
      <c r="A21" s="72"/>
      <c r="B21" s="82" t="str">
        <f>G14</f>
        <v>1.17.01768</v>
      </c>
      <c r="C21" s="96"/>
      <c r="D21" s="97"/>
      <c r="E21" s="97"/>
      <c r="F21" s="10">
        <v>11</v>
      </c>
    </row>
    <row r="22" s="57" customFormat="1" customHeight="1" spans="1:6">
      <c r="A22" s="77"/>
      <c r="B22" s="99" t="str">
        <f>I14</f>
        <v>Sleman, 08-01-1991</v>
      </c>
      <c r="C22" s="99"/>
      <c r="D22" s="99"/>
      <c r="E22" s="99"/>
      <c r="F22" s="10">
        <v>12</v>
      </c>
    </row>
    <row r="23" s="57" customFormat="1" customHeight="1" spans="1:6">
      <c r="A23" s="81">
        <v>5</v>
      </c>
      <c r="B23" s="92" t="str">
        <f>H15</f>
        <v>Hyuli Antoni</v>
      </c>
      <c r="C23" s="93" t="str">
        <f>M15</f>
        <v>Pelaksana I - B/4</v>
      </c>
      <c r="D23" s="94" t="str">
        <f>J15</f>
        <v>Staf Bagian Sistem Transmisi Distribusi</v>
      </c>
      <c r="E23" s="94" t="str">
        <f>K15</f>
        <v>Staf Bagian Produksi Karang Pilang</v>
      </c>
      <c r="F23" s="10">
        <v>13</v>
      </c>
    </row>
    <row r="24" s="57" customFormat="1" customHeight="1" spans="1:6">
      <c r="A24" s="72"/>
      <c r="B24" s="82" t="str">
        <f>G15</f>
        <v>1.96.00961</v>
      </c>
      <c r="C24" s="96"/>
      <c r="D24" s="97"/>
      <c r="E24" s="98"/>
      <c r="F24" s="10">
        <v>14</v>
      </c>
    </row>
    <row r="25" s="57" customFormat="1" customHeight="1" spans="1:6">
      <c r="A25" s="77"/>
      <c r="B25" s="99" t="str">
        <f>I15</f>
        <v>Surabaya / 4 Juli 1971</v>
      </c>
      <c r="C25" s="99"/>
      <c r="D25" s="99"/>
      <c r="E25" s="99"/>
      <c r="F25" s="10">
        <v>15</v>
      </c>
    </row>
    <row r="26" s="57" customFormat="1" customHeight="1" spans="1:6">
      <c r="A26" s="81">
        <v>6</v>
      </c>
      <c r="B26" s="92" t="str">
        <f>H16</f>
        <v>Diko Fitra Rakhman Ashari</v>
      </c>
      <c r="C26" s="93" t="str">
        <f>M16</f>
        <v>Pelaksana Muda I - B/2</v>
      </c>
      <c r="D26" s="94" t="str">
        <f>J16</f>
        <v>Staf Bagian Produksi Ngagel</v>
      </c>
      <c r="E26" s="94" t="str">
        <f>K16</f>
        <v>Staf Bagian Laboratorium Pengujian Air</v>
      </c>
      <c r="F26" s="10">
        <v>16</v>
      </c>
    </row>
    <row r="27" s="57" customFormat="1" customHeight="1" spans="1:6">
      <c r="A27" s="72"/>
      <c r="B27" s="82" t="str">
        <f>G16</f>
        <v>1.17.01739</v>
      </c>
      <c r="C27" s="96"/>
      <c r="D27" s="97"/>
      <c r="E27" s="97"/>
      <c r="F27" s="10">
        <v>17</v>
      </c>
    </row>
    <row r="28" s="57" customFormat="1" customHeight="1" spans="1:6">
      <c r="A28" s="77"/>
      <c r="B28" s="99" t="str">
        <f>I16</f>
        <v>Surabaya, 02-04-1993</v>
      </c>
      <c r="C28" s="99"/>
      <c r="D28" s="99"/>
      <c r="E28" s="99"/>
      <c r="F28" s="10">
        <v>18</v>
      </c>
    </row>
    <row r="29" s="57" customFormat="1" customHeight="1" spans="1:6">
      <c r="A29" s="45"/>
      <c r="B29" s="100"/>
      <c r="C29" s="100"/>
      <c r="D29" s="100"/>
      <c r="E29" s="100"/>
      <c r="F29" s="101"/>
    </row>
    <row r="30" s="57" customFormat="1" customHeight="1" spans="1:6">
      <c r="A30" s="45"/>
      <c r="B30" s="102"/>
      <c r="C30" s="102"/>
      <c r="D30" s="103"/>
      <c r="E30" s="103"/>
      <c r="F30" s="101"/>
    </row>
    <row r="31" s="13" customFormat="1" spans="1:6">
      <c r="A31" s="45"/>
      <c r="D31" s="47" t="s">
        <v>98</v>
      </c>
      <c r="E31" s="47"/>
      <c r="F31" s="89"/>
    </row>
    <row r="32" s="13" customFormat="1" ht="15" spans="1:6">
      <c r="A32" s="45"/>
      <c r="B32" s="48" t="s">
        <v>99</v>
      </c>
      <c r="C32" s="48"/>
      <c r="D32" s="47" t="s">
        <v>100</v>
      </c>
      <c r="E32" s="47"/>
      <c r="F32" s="89"/>
    </row>
    <row r="33" s="13" customFormat="1" ht="15" spans="1:6">
      <c r="A33" s="49"/>
      <c r="B33" s="46"/>
      <c r="C33" s="46"/>
      <c r="D33" s="50" t="s">
        <v>101</v>
      </c>
      <c r="E33" s="50"/>
      <c r="F33" s="104"/>
    </row>
    <row r="34" s="13" customFormat="1" ht="15.95" customHeight="1" spans="1:6">
      <c r="A34" s="46"/>
      <c r="B34" s="46"/>
      <c r="C34" s="46"/>
      <c r="D34" s="50"/>
      <c r="E34" s="50"/>
      <c r="F34" s="104"/>
    </row>
    <row r="35" s="13" customFormat="1" ht="9" customHeight="1" spans="1:6">
      <c r="A35" s="46"/>
      <c r="B35" s="46"/>
      <c r="C35" s="46"/>
      <c r="D35" s="51" t="s">
        <v>102</v>
      </c>
      <c r="E35" s="51"/>
      <c r="F35" s="105"/>
    </row>
    <row r="36" s="13" customFormat="1" ht="11.25" customHeight="1" spans="1:6">
      <c r="A36" s="46"/>
      <c r="B36" s="52"/>
      <c r="C36" s="52"/>
      <c r="D36" s="51"/>
      <c r="E36" s="51"/>
      <c r="F36" s="105"/>
    </row>
    <row r="37" s="13" customFormat="1" ht="15" spans="1:6">
      <c r="A37" s="46"/>
      <c r="B37" s="52" t="s">
        <v>103</v>
      </c>
      <c r="C37" s="52"/>
      <c r="D37" s="50" t="s">
        <v>104</v>
      </c>
      <c r="E37" s="50"/>
      <c r="F37" s="104"/>
    </row>
  </sheetData>
  <sheetProtection formatCells="0" formatColumns="0" formatRows="0" insertRows="0" insertColumns="0" insertHyperlinks="0" deleteColumns="0" deleteRows="0" sort="0" autoFilter="0" pivotTables="0"/>
  <mergeCells count="13">
    <mergeCell ref="D2:E2"/>
    <mergeCell ref="D31:E31"/>
    <mergeCell ref="B32:C32"/>
    <mergeCell ref="D32:E32"/>
    <mergeCell ref="D33:E33"/>
    <mergeCell ref="B36:C36"/>
    <mergeCell ref="B37:C37"/>
    <mergeCell ref="D37:E37"/>
    <mergeCell ref="C8:C9"/>
    <mergeCell ref="D8:D9"/>
    <mergeCell ref="E8:E9"/>
    <mergeCell ref="E14:E15"/>
    <mergeCell ref="D35:E36"/>
  </mergeCells>
  <printOptions horizontalCentered="1"/>
  <pageMargins left="0.239583333333333" right="0" top="0.590277777777778" bottom="0.590277777777778" header="0.161111111111111" footer="0.354166666666667"/>
  <pageSetup paperSize="9" scale="87" fitToHeight="0" orientation="landscape" horizontalDpi="600"/>
  <headerFooter alignWithMargins="0" scaleWithDoc="0"/>
  <rowBreaks count="3" manualBreakCount="3">
    <brk id="37" max="16383" man="1"/>
    <brk id="37" max="16383" man="1"/>
    <brk id="38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32"/>
  <sheetViews>
    <sheetView view="pageBreakPreview" zoomScaleNormal="100" workbookViewId="0">
      <selection activeCell="E10" sqref="E10:E11"/>
    </sheetView>
  </sheetViews>
  <sheetFormatPr defaultColWidth="9" defaultRowHeight="14.25"/>
  <cols>
    <col min="1" max="1" width="5" style="58" customWidth="1"/>
    <col min="2" max="2" width="32.8952380952381" style="59" customWidth="1"/>
    <col min="3" max="3" width="26.8571428571429" style="59" customWidth="1"/>
    <col min="4" max="4" width="49.4190476190476" style="59" customWidth="1"/>
    <col min="5" max="5" width="50.1619047619048" style="59" customWidth="1"/>
    <col min="6" max="6" width="5.85714285714286" style="59" customWidth="1"/>
    <col min="7" max="7" width="7.57142857142857" style="59" customWidth="1"/>
    <col min="8" max="8" width="13" style="59" customWidth="1"/>
    <col min="9" max="11" width="25.7142857142857" style="59" customWidth="1"/>
    <col min="12" max="12" width="32.1428571428571" style="59" customWidth="1"/>
    <col min="13" max="13" width="51" style="59" customWidth="1"/>
    <col min="14" max="201" width="9" style="59"/>
    <col min="202" max="16384" width="9" style="57"/>
  </cols>
  <sheetData>
    <row r="1" s="13" customFormat="1" ht="6" customHeight="1" spans="1:1">
      <c r="A1" s="60"/>
    </row>
    <row r="2" s="14" customFormat="1" spans="1:200">
      <c r="A2" s="60"/>
      <c r="B2" s="61"/>
      <c r="C2" s="13"/>
      <c r="D2" s="62" t="s">
        <v>62</v>
      </c>
      <c r="E2" s="62"/>
      <c r="F2" s="21"/>
      <c r="G2" s="21"/>
      <c r="H2" s="21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</row>
    <row r="3" s="14" customFormat="1" ht="15.95" customHeight="1" spans="1:200">
      <c r="A3" s="60"/>
      <c r="B3" s="61"/>
      <c r="C3" s="61"/>
      <c r="D3" s="63"/>
      <c r="E3" s="62" t="s">
        <v>105</v>
      </c>
      <c r="F3" s="21"/>
      <c r="G3" s="21"/>
      <c r="H3" s="21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</row>
    <row r="4" s="14" customFormat="1" ht="18.95" customHeight="1" spans="1:200">
      <c r="A4" s="60"/>
      <c r="B4" s="61"/>
      <c r="C4" s="61"/>
      <c r="D4" s="63"/>
      <c r="E4" s="64"/>
      <c r="F4" s="24"/>
      <c r="G4" s="24"/>
      <c r="H4" s="2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s="14" customFormat="1" ht="18.95" customHeight="1" spans="1:200">
      <c r="A5" s="60"/>
      <c r="B5" s="61"/>
      <c r="C5" s="61"/>
      <c r="E5" s="61"/>
      <c r="F5" s="61"/>
      <c r="G5" s="61"/>
      <c r="H5" s="6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</row>
    <row r="6" s="14" customFormat="1" ht="10" customHeight="1" spans="1:200">
      <c r="A6" s="60"/>
      <c r="B6" s="61"/>
      <c r="C6" s="61"/>
      <c r="D6" s="61"/>
      <c r="E6" s="61"/>
      <c r="F6" s="61"/>
      <c r="G6" s="61"/>
      <c r="H6" s="61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</row>
    <row r="7" s="14" customFormat="1" ht="15.25" customHeight="1" spans="1:201">
      <c r="A7" s="26" t="s">
        <v>0</v>
      </c>
      <c r="B7" s="26" t="s">
        <v>64</v>
      </c>
      <c r="C7" s="26" t="s">
        <v>65</v>
      </c>
      <c r="D7" s="26" t="s">
        <v>4</v>
      </c>
      <c r="E7" s="26" t="s">
        <v>5</v>
      </c>
      <c r="F7" s="28"/>
      <c r="G7" s="28"/>
      <c r="H7" s="28"/>
      <c r="I7" s="28"/>
      <c r="J7" s="28"/>
      <c r="K7" s="2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</row>
    <row r="8" s="14" customFormat="1" ht="15.25" customHeight="1" spans="1:201">
      <c r="A8" s="65"/>
      <c r="B8" s="65" t="s">
        <v>66</v>
      </c>
      <c r="C8" s="26"/>
      <c r="D8" s="26"/>
      <c r="E8" s="26"/>
      <c r="F8" s="28"/>
      <c r="G8" s="28"/>
      <c r="H8" s="28"/>
      <c r="I8" s="28"/>
      <c r="J8" s="28"/>
      <c r="K8" s="2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</row>
    <row r="9" s="14" customFormat="1" ht="15.25" customHeight="1" spans="1:201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31"/>
      <c r="G9" s="31" t="s">
        <v>106</v>
      </c>
      <c r="H9" s="31" t="s">
        <v>107</v>
      </c>
      <c r="I9" s="31" t="s">
        <v>108</v>
      </c>
      <c r="J9" s="31" t="s">
        <v>109</v>
      </c>
      <c r="K9" s="31" t="s">
        <v>110</v>
      </c>
      <c r="L9" s="13" t="s">
        <v>111</v>
      </c>
      <c r="M9" s="13" t="s">
        <v>112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</row>
    <row r="10" s="57" customFormat="1" customHeight="1" spans="1:13">
      <c r="A10" s="67">
        <v>1</v>
      </c>
      <c r="B10" s="68" t="s">
        <v>113</v>
      </c>
      <c r="C10" s="69" t="s">
        <v>30</v>
      </c>
      <c r="D10" s="70" t="s">
        <v>114</v>
      </c>
      <c r="E10" s="70" t="s">
        <v>115</v>
      </c>
      <c r="F10" s="71"/>
      <c r="G10" s="71">
        <f>A10</f>
        <v>1</v>
      </c>
      <c r="H10" s="10" t="s">
        <v>116</v>
      </c>
      <c r="I10" s="10" t="s">
        <v>117</v>
      </c>
      <c r="J10" s="10" t="s">
        <v>118</v>
      </c>
      <c r="K10" s="10" t="s">
        <v>61</v>
      </c>
      <c r="L10" s="10" t="s">
        <v>119</v>
      </c>
      <c r="M10" s="87" t="s">
        <v>120</v>
      </c>
    </row>
    <row r="11" s="57" customFormat="1" customHeight="1" spans="1:13">
      <c r="A11" s="72"/>
      <c r="B11" s="68" t="s">
        <v>121</v>
      </c>
      <c r="C11" s="69"/>
      <c r="D11" s="70"/>
      <c r="E11" s="70"/>
      <c r="F11" s="71"/>
      <c r="G11" s="71">
        <v>2</v>
      </c>
      <c r="H11" s="10" t="s">
        <v>122</v>
      </c>
      <c r="I11" s="10" t="s">
        <v>123</v>
      </c>
      <c r="J11" s="10" t="s">
        <v>124</v>
      </c>
      <c r="K11" s="10" t="s">
        <v>61</v>
      </c>
      <c r="L11" s="10" t="s">
        <v>125</v>
      </c>
      <c r="M11" s="87" t="s">
        <v>120</v>
      </c>
    </row>
    <row r="12" s="57" customFormat="1" customHeight="1" spans="1:13">
      <c r="A12" s="72"/>
      <c r="B12" s="68" t="s">
        <v>126</v>
      </c>
      <c r="C12" s="69"/>
      <c r="D12" s="70"/>
      <c r="E12" s="70"/>
      <c r="F12" s="71"/>
      <c r="G12" s="71"/>
      <c r="H12" s="71" t="s">
        <v>127</v>
      </c>
      <c r="I12" s="71" t="s">
        <v>128</v>
      </c>
      <c r="J12" s="71" t="s">
        <v>129</v>
      </c>
      <c r="K12" s="57" t="s">
        <v>61</v>
      </c>
      <c r="L12" s="71" t="s">
        <v>119</v>
      </c>
      <c r="M12" s="87"/>
    </row>
    <row r="13" s="57" customFormat="1" customHeight="1" spans="1:12">
      <c r="A13" s="67">
        <v>2</v>
      </c>
      <c r="B13" s="73" t="s">
        <v>130</v>
      </c>
      <c r="C13" s="74" t="s">
        <v>37</v>
      </c>
      <c r="D13" s="74" t="s">
        <v>131</v>
      </c>
      <c r="E13" s="75" t="s">
        <v>114</v>
      </c>
      <c r="F13" s="71"/>
      <c r="G13" s="71"/>
      <c r="H13" s="71" t="s">
        <v>132</v>
      </c>
      <c r="I13" s="71" t="s">
        <v>133</v>
      </c>
      <c r="J13" s="71" t="s">
        <v>134</v>
      </c>
      <c r="K13" s="57" t="s">
        <v>61</v>
      </c>
      <c r="L13" s="71" t="s">
        <v>135</v>
      </c>
    </row>
    <row r="14" s="57" customFormat="1" customHeight="1" spans="1:11">
      <c r="A14" s="72"/>
      <c r="B14" s="71" t="s">
        <v>136</v>
      </c>
      <c r="C14" s="69"/>
      <c r="D14" s="70"/>
      <c r="E14" s="76"/>
      <c r="F14" s="71"/>
      <c r="G14" s="71"/>
      <c r="H14" s="71"/>
      <c r="I14" s="71"/>
      <c r="J14" s="71"/>
      <c r="K14" s="71"/>
    </row>
    <row r="15" s="57" customFormat="1" customHeight="1" spans="1:11">
      <c r="A15" s="77"/>
      <c r="B15" s="78" t="s">
        <v>129</v>
      </c>
      <c r="C15" s="79"/>
      <c r="D15" s="80"/>
      <c r="E15" s="80"/>
      <c r="F15" s="71"/>
      <c r="G15" s="71"/>
      <c r="H15" s="71"/>
      <c r="I15" s="71"/>
      <c r="J15" s="71"/>
      <c r="K15" s="71"/>
    </row>
    <row r="16" s="57" customFormat="1" customHeight="1" spans="1:11">
      <c r="A16" s="81">
        <v>3</v>
      </c>
      <c r="B16" s="71" t="s">
        <v>137</v>
      </c>
      <c r="C16" s="74" t="s">
        <v>37</v>
      </c>
      <c r="D16" s="70" t="s">
        <v>138</v>
      </c>
      <c r="E16" s="70" t="s">
        <v>131</v>
      </c>
      <c r="F16" s="71"/>
      <c r="G16" s="71"/>
      <c r="H16" s="71"/>
      <c r="I16" s="71"/>
      <c r="J16" s="71"/>
      <c r="K16" s="71"/>
    </row>
    <row r="17" s="57" customFormat="1" customHeight="1" spans="1:11">
      <c r="A17" s="72"/>
      <c r="B17" s="71" t="s">
        <v>139</v>
      </c>
      <c r="C17" s="69"/>
      <c r="D17" s="70"/>
      <c r="E17" s="70"/>
      <c r="F17" s="71"/>
      <c r="G17" s="71"/>
      <c r="H17" s="71"/>
      <c r="I17" s="71"/>
      <c r="J17" s="71"/>
      <c r="K17" s="71"/>
    </row>
    <row r="18" s="57" customFormat="1" customHeight="1" spans="1:11">
      <c r="A18" s="77"/>
      <c r="B18" s="78" t="s">
        <v>140</v>
      </c>
      <c r="C18" s="79"/>
      <c r="D18" s="80"/>
      <c r="E18" s="80"/>
      <c r="F18" s="71"/>
      <c r="G18" s="71"/>
      <c r="H18" s="71"/>
      <c r="I18" s="71"/>
      <c r="J18" s="71"/>
      <c r="K18" s="71"/>
    </row>
    <row r="19" s="57" customFormat="1" customHeight="1" spans="1:11">
      <c r="A19" s="81">
        <v>4</v>
      </c>
      <c r="B19" s="71" t="s">
        <v>141</v>
      </c>
      <c r="C19" s="82" t="s">
        <v>37</v>
      </c>
      <c r="D19" s="70" t="s">
        <v>142</v>
      </c>
      <c r="E19" s="70" t="s">
        <v>143</v>
      </c>
      <c r="F19" s="71"/>
      <c r="G19" s="71"/>
      <c r="H19" s="71"/>
      <c r="I19" s="71"/>
      <c r="J19" s="71"/>
      <c r="K19" s="71"/>
    </row>
    <row r="20" s="57" customFormat="1" customHeight="1" spans="1:11">
      <c r="A20" s="72"/>
      <c r="B20" s="71" t="s">
        <v>144</v>
      </c>
      <c r="C20" s="69"/>
      <c r="D20" s="70"/>
      <c r="E20" s="70"/>
      <c r="F20" s="71"/>
      <c r="G20" s="71"/>
      <c r="H20" s="71"/>
      <c r="I20" s="71"/>
      <c r="J20" s="71"/>
      <c r="K20" s="71"/>
    </row>
    <row r="21" s="57" customFormat="1" customHeight="1" spans="1:11">
      <c r="A21" s="77"/>
      <c r="B21" s="78" t="s">
        <v>145</v>
      </c>
      <c r="C21" s="79"/>
      <c r="D21" s="80"/>
      <c r="E21" s="80"/>
      <c r="F21" s="71"/>
      <c r="G21" s="71"/>
      <c r="H21" s="71"/>
      <c r="I21" s="71"/>
      <c r="J21" s="71"/>
      <c r="K21" s="71"/>
    </row>
    <row r="22" s="57" customFormat="1" customHeight="1" spans="1:11">
      <c r="A22" s="45"/>
      <c r="B22" s="71"/>
      <c r="C22" s="71"/>
      <c r="D22" s="83"/>
      <c r="E22" s="83"/>
      <c r="F22" s="71"/>
      <c r="G22" s="71"/>
      <c r="H22" s="71"/>
      <c r="I22" s="71"/>
      <c r="J22" s="71"/>
      <c r="K22" s="71"/>
    </row>
    <row r="23" s="57" customFormat="1" customHeight="1" spans="1:11">
      <c r="A23" s="45"/>
      <c r="B23" s="71"/>
      <c r="C23" s="71"/>
      <c r="D23" s="83"/>
      <c r="E23" s="83"/>
      <c r="F23" s="71"/>
      <c r="G23" s="71"/>
      <c r="H23" s="71"/>
      <c r="I23" s="71"/>
      <c r="J23" s="71"/>
      <c r="K23" s="71"/>
    </row>
    <row r="24" s="57" customFormat="1" customHeight="1" spans="1:11">
      <c r="A24" s="45"/>
      <c r="B24" s="71"/>
      <c r="C24" s="71"/>
      <c r="D24" s="83"/>
      <c r="E24" s="83"/>
      <c r="F24" s="71"/>
      <c r="G24" s="71"/>
      <c r="H24" s="71"/>
      <c r="I24" s="71"/>
      <c r="J24" s="71"/>
      <c r="K24" s="71"/>
    </row>
    <row r="25" s="57" customFormat="1" spans="1:11">
      <c r="A25" s="45"/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="13" customFormat="1" spans="1:11">
      <c r="A26" s="45"/>
      <c r="B26" s="46" t="s">
        <v>146</v>
      </c>
      <c r="C26" s="46"/>
      <c r="D26" s="84" t="s">
        <v>98</v>
      </c>
      <c r="E26" s="84"/>
      <c r="F26" s="47"/>
      <c r="G26" s="47"/>
      <c r="H26" s="47"/>
      <c r="I26" s="47"/>
      <c r="J26" s="47"/>
      <c r="K26" s="47"/>
    </row>
    <row r="27" s="13" customFormat="1" ht="15" spans="1:11">
      <c r="A27" s="45"/>
      <c r="B27" s="48" t="s">
        <v>99</v>
      </c>
      <c r="C27" s="48"/>
      <c r="D27" s="84" t="s">
        <v>100</v>
      </c>
      <c r="E27" s="84"/>
      <c r="F27" s="47"/>
      <c r="G27" s="47"/>
      <c r="H27" s="47"/>
      <c r="I27" s="47"/>
      <c r="J27" s="47"/>
      <c r="K27" s="47"/>
    </row>
    <row r="28" s="13" customFormat="1" ht="15" spans="1:11">
      <c r="A28" s="49"/>
      <c r="B28" s="46"/>
      <c r="C28" s="46"/>
      <c r="D28" s="85" t="s">
        <v>101</v>
      </c>
      <c r="E28" s="85"/>
      <c r="F28" s="50"/>
      <c r="G28" s="50"/>
      <c r="H28" s="50"/>
      <c r="I28" s="50"/>
      <c r="J28" s="50"/>
      <c r="K28" s="50"/>
    </row>
    <row r="29" s="13" customFormat="1" ht="15.95" customHeight="1" spans="1:11">
      <c r="A29" s="46"/>
      <c r="B29" s="46"/>
      <c r="C29" s="46"/>
      <c r="D29" s="85"/>
      <c r="E29" s="85"/>
      <c r="F29" s="50"/>
      <c r="G29" s="50"/>
      <c r="H29" s="50"/>
      <c r="I29" s="50"/>
      <c r="J29" s="50"/>
      <c r="K29" s="50"/>
    </row>
    <row r="30" s="13" customFormat="1" ht="9" customHeight="1" spans="1:11">
      <c r="A30" s="46"/>
      <c r="B30" s="46"/>
      <c r="C30" s="46"/>
      <c r="D30" s="86" t="s">
        <v>102</v>
      </c>
      <c r="E30" s="86"/>
      <c r="F30" s="51"/>
      <c r="G30" s="51"/>
      <c r="H30" s="51"/>
      <c r="I30" s="51"/>
      <c r="J30" s="51"/>
      <c r="K30" s="51"/>
    </row>
    <row r="31" s="13" customFormat="1" ht="11.25" customHeight="1" spans="1:11">
      <c r="A31" s="46"/>
      <c r="B31" s="52"/>
      <c r="C31" s="52"/>
      <c r="D31" s="86"/>
      <c r="E31" s="86"/>
      <c r="F31" s="51"/>
      <c r="G31" s="51"/>
      <c r="H31" s="51"/>
      <c r="I31" s="51"/>
      <c r="J31" s="51"/>
      <c r="K31" s="51"/>
    </row>
    <row r="32" s="13" customFormat="1" ht="15" spans="1:11">
      <c r="A32" s="46"/>
      <c r="B32" s="52" t="s">
        <v>103</v>
      </c>
      <c r="C32" s="52"/>
      <c r="D32" s="85" t="s">
        <v>104</v>
      </c>
      <c r="E32" s="85"/>
      <c r="F32" s="50"/>
      <c r="G32" s="50"/>
      <c r="H32" s="50"/>
      <c r="I32" s="50"/>
      <c r="J32" s="50"/>
      <c r="K32" s="50"/>
    </row>
  </sheetData>
  <sheetProtection formatCells="0" formatColumns="0" formatRows="0" insertRows="0" insertColumns="0" insertHyperlinks="0" deleteColumns="0" deleteRows="0" sort="0" autoFilter="0" pivotTables="0"/>
  <mergeCells count="19">
    <mergeCell ref="D2:E2"/>
    <mergeCell ref="B26:C26"/>
    <mergeCell ref="D26:E26"/>
    <mergeCell ref="B27:C27"/>
    <mergeCell ref="D27:E27"/>
    <mergeCell ref="D28:E28"/>
    <mergeCell ref="B31:C31"/>
    <mergeCell ref="B32:C32"/>
    <mergeCell ref="D32:E32"/>
    <mergeCell ref="C7:C8"/>
    <mergeCell ref="D7:D8"/>
    <mergeCell ref="D10:D11"/>
    <mergeCell ref="D16:D17"/>
    <mergeCell ref="D19:D20"/>
    <mergeCell ref="E7:E8"/>
    <mergeCell ref="E10:E11"/>
    <mergeCell ref="E16:E17"/>
    <mergeCell ref="E19:E20"/>
    <mergeCell ref="D30:E31"/>
  </mergeCells>
  <pageMargins left="0.239583333333333" right="0" top="0.393055555555556" bottom="0.590277777777778" header="0.161111111111111" footer="0.354166666666667"/>
  <pageSetup paperSize="9" scale="87" fitToHeight="0" orientation="landscape" horizontalDpi="600"/>
  <headerFooter alignWithMargins="0" scaleWithDoc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workbookViewId="0">
      <selection activeCell="F39" sqref="F39"/>
    </sheetView>
  </sheetViews>
  <sheetFormatPr defaultColWidth="9.14285714285714" defaultRowHeight="15" outlineLevelCol="6"/>
  <cols>
    <col min="1" max="1" width="9.14285714285714" style="2"/>
    <col min="2" max="2" width="12" style="10" customWidth="1"/>
    <col min="3" max="3" width="33" style="10" customWidth="1"/>
    <col min="4" max="4" width="21.5714285714286" style="10" customWidth="1"/>
    <col min="5" max="5" width="22.8571428571429" style="10" customWidth="1"/>
    <col min="6" max="6" width="61.5714285714286" customWidth="1"/>
    <col min="7" max="7" width="63.1142857142857" customWidth="1"/>
  </cols>
  <sheetData>
    <row r="1" s="53" customFormat="1" spans="1:7">
      <c r="A1" s="54" t="s">
        <v>106</v>
      </c>
      <c r="B1" s="54" t="s">
        <v>1</v>
      </c>
      <c r="C1" s="54" t="s">
        <v>2</v>
      </c>
      <c r="D1" s="54" t="s">
        <v>3</v>
      </c>
      <c r="E1" s="54" t="s">
        <v>7</v>
      </c>
      <c r="F1" s="54" t="s">
        <v>4</v>
      </c>
      <c r="G1" s="54" t="s">
        <v>5</v>
      </c>
    </row>
    <row r="2" spans="1:7">
      <c r="A2" s="55">
        <v>1</v>
      </c>
      <c r="B2" s="10" t="s">
        <v>144</v>
      </c>
      <c r="C2" s="10" t="s">
        <v>141</v>
      </c>
      <c r="D2" s="10" t="s">
        <v>145</v>
      </c>
      <c r="E2" s="10" t="s">
        <v>37</v>
      </c>
      <c r="F2" s="56" t="s">
        <v>142</v>
      </c>
      <c r="G2" s="56" t="s">
        <v>143</v>
      </c>
    </row>
    <row r="3" spans="1:7">
      <c r="A3" s="55">
        <v>2</v>
      </c>
      <c r="B3" s="10" t="s">
        <v>147</v>
      </c>
      <c r="C3" s="10" t="s">
        <v>148</v>
      </c>
      <c r="D3" s="10" t="s">
        <v>149</v>
      </c>
      <c r="E3" s="10" t="s">
        <v>61</v>
      </c>
      <c r="F3" s="56" t="s">
        <v>150</v>
      </c>
      <c r="G3" s="56" t="s">
        <v>151</v>
      </c>
    </row>
    <row r="4" spans="1:7">
      <c r="A4" s="55">
        <v>3</v>
      </c>
      <c r="B4" s="10" t="s">
        <v>152</v>
      </c>
      <c r="C4" s="10" t="s">
        <v>153</v>
      </c>
      <c r="D4" s="10" t="s">
        <v>154</v>
      </c>
      <c r="E4" s="10" t="s">
        <v>49</v>
      </c>
      <c r="F4" t="s">
        <v>97</v>
      </c>
      <c r="G4" t="s">
        <v>155</v>
      </c>
    </row>
    <row r="5" spans="1:7">
      <c r="A5" s="55">
        <v>4</v>
      </c>
      <c r="B5" s="10" t="s">
        <v>156</v>
      </c>
      <c r="C5" s="10" t="s">
        <v>157</v>
      </c>
      <c r="D5" s="10" t="s">
        <v>158</v>
      </c>
      <c r="E5" s="10" t="s">
        <v>49</v>
      </c>
      <c r="F5" t="s">
        <v>97</v>
      </c>
      <c r="G5" t="s">
        <v>155</v>
      </c>
    </row>
    <row r="6" spans="1:7">
      <c r="A6" s="55">
        <v>5</v>
      </c>
      <c r="B6" s="10" t="s">
        <v>159</v>
      </c>
      <c r="C6" s="10" t="s">
        <v>160</v>
      </c>
      <c r="D6" s="10" t="s">
        <v>161</v>
      </c>
      <c r="E6" s="10" t="s">
        <v>61</v>
      </c>
      <c r="F6" t="s">
        <v>97</v>
      </c>
      <c r="G6" t="s">
        <v>155</v>
      </c>
    </row>
    <row r="7" spans="1:7">
      <c r="A7" s="55">
        <v>6</v>
      </c>
      <c r="B7" s="10" t="s">
        <v>162</v>
      </c>
      <c r="C7" s="10" t="s">
        <v>163</v>
      </c>
      <c r="D7" s="10" t="s">
        <v>164</v>
      </c>
      <c r="E7" s="10" t="s">
        <v>49</v>
      </c>
      <c r="F7" t="s">
        <v>165</v>
      </c>
      <c r="G7" t="s">
        <v>166</v>
      </c>
    </row>
    <row r="8" spans="1:7">
      <c r="A8" s="55">
        <v>7</v>
      </c>
      <c r="B8" s="10" t="s">
        <v>167</v>
      </c>
      <c r="C8" s="10" t="s">
        <v>168</v>
      </c>
      <c r="D8" s="10" t="s">
        <v>169</v>
      </c>
      <c r="E8" s="10" t="s">
        <v>49</v>
      </c>
      <c r="F8" t="s">
        <v>165</v>
      </c>
      <c r="G8" t="s">
        <v>166</v>
      </c>
    </row>
    <row r="9" spans="1:7">
      <c r="A9" s="55">
        <v>8</v>
      </c>
      <c r="B9" s="10" t="s">
        <v>170</v>
      </c>
      <c r="C9" s="10" t="s">
        <v>171</v>
      </c>
      <c r="D9" s="10" t="s">
        <v>172</v>
      </c>
      <c r="E9" s="10" t="s">
        <v>49</v>
      </c>
      <c r="F9" t="s">
        <v>165</v>
      </c>
      <c r="G9" t="s">
        <v>166</v>
      </c>
    </row>
    <row r="10" spans="1:7">
      <c r="A10" s="55">
        <v>9</v>
      </c>
      <c r="B10" s="10" t="s">
        <v>173</v>
      </c>
      <c r="C10" s="10" t="s">
        <v>174</v>
      </c>
      <c r="D10" s="10" t="s">
        <v>175</v>
      </c>
      <c r="E10" s="10" t="s">
        <v>77</v>
      </c>
      <c r="F10" t="s">
        <v>176</v>
      </c>
      <c r="G10" t="s">
        <v>47</v>
      </c>
    </row>
    <row r="11" spans="1:7">
      <c r="A11" s="55">
        <v>10</v>
      </c>
      <c r="B11" s="10" t="s">
        <v>177</v>
      </c>
      <c r="C11" s="10" t="s">
        <v>178</v>
      </c>
      <c r="D11" s="10" t="s">
        <v>179</v>
      </c>
      <c r="E11" s="10" t="s">
        <v>61</v>
      </c>
      <c r="F11" t="s">
        <v>176</v>
      </c>
      <c r="G11" t="s">
        <v>47</v>
      </c>
    </row>
    <row r="12" spans="1:7">
      <c r="A12" s="55">
        <v>11</v>
      </c>
      <c r="B12" s="10" t="s">
        <v>180</v>
      </c>
      <c r="C12" s="10" t="s">
        <v>181</v>
      </c>
      <c r="D12" s="10" t="s">
        <v>182</v>
      </c>
      <c r="E12" s="10" t="s">
        <v>77</v>
      </c>
      <c r="F12" t="s">
        <v>183</v>
      </c>
      <c r="G12" t="s">
        <v>184</v>
      </c>
    </row>
    <row r="13" spans="1:7">
      <c r="A13" s="55">
        <v>12</v>
      </c>
      <c r="B13" s="10" t="s">
        <v>185</v>
      </c>
      <c r="C13" s="10" t="s">
        <v>186</v>
      </c>
      <c r="D13" s="10" t="s">
        <v>187</v>
      </c>
      <c r="E13" s="10" t="s">
        <v>49</v>
      </c>
      <c r="F13" t="s">
        <v>183</v>
      </c>
      <c r="G13" t="s">
        <v>184</v>
      </c>
    </row>
    <row r="14" spans="1:7">
      <c r="A14" s="55">
        <v>13</v>
      </c>
      <c r="B14" s="10" t="s">
        <v>188</v>
      </c>
      <c r="C14" s="10" t="s">
        <v>189</v>
      </c>
      <c r="D14" s="10" t="s">
        <v>190</v>
      </c>
      <c r="E14" s="10" t="s">
        <v>49</v>
      </c>
      <c r="F14" t="s">
        <v>183</v>
      </c>
      <c r="G14" t="s">
        <v>184</v>
      </c>
    </row>
    <row r="15" spans="1:7">
      <c r="A15" s="55">
        <v>14</v>
      </c>
      <c r="B15" s="10" t="s">
        <v>191</v>
      </c>
      <c r="C15" s="10" t="s">
        <v>192</v>
      </c>
      <c r="D15" s="10" t="s">
        <v>193</v>
      </c>
      <c r="E15" s="10" t="s">
        <v>49</v>
      </c>
      <c r="F15" t="s">
        <v>183</v>
      </c>
      <c r="G15" t="s">
        <v>184</v>
      </c>
    </row>
    <row r="16" spans="1:7">
      <c r="A16" s="55">
        <v>15</v>
      </c>
      <c r="B16" s="10" t="s">
        <v>194</v>
      </c>
      <c r="C16" s="10" t="s">
        <v>195</v>
      </c>
      <c r="D16" s="10" t="s">
        <v>196</v>
      </c>
      <c r="E16" s="10" t="s">
        <v>49</v>
      </c>
      <c r="F16" t="s">
        <v>183</v>
      </c>
      <c r="G16" t="s">
        <v>184</v>
      </c>
    </row>
    <row r="17" spans="1:7">
      <c r="A17" s="55">
        <v>16</v>
      </c>
      <c r="B17" s="10" t="s">
        <v>197</v>
      </c>
      <c r="C17" s="10" t="s">
        <v>198</v>
      </c>
      <c r="D17" s="10" t="s">
        <v>199</v>
      </c>
      <c r="E17" s="10" t="s">
        <v>200</v>
      </c>
      <c r="F17" t="s">
        <v>183</v>
      </c>
      <c r="G17" t="s">
        <v>184</v>
      </c>
    </row>
    <row r="18" spans="1:7">
      <c r="A18" s="55">
        <v>17</v>
      </c>
      <c r="B18" s="10" t="s">
        <v>201</v>
      </c>
      <c r="C18" s="10" t="s">
        <v>202</v>
      </c>
      <c r="D18" s="10" t="s">
        <v>203</v>
      </c>
      <c r="E18" s="10" t="s">
        <v>61</v>
      </c>
      <c r="F18" t="s">
        <v>183</v>
      </c>
      <c r="G18" t="s">
        <v>184</v>
      </c>
    </row>
    <row r="19" spans="1:7">
      <c r="A19" s="55">
        <v>18</v>
      </c>
      <c r="B19" s="10" t="s">
        <v>204</v>
      </c>
      <c r="C19" s="10" t="s">
        <v>205</v>
      </c>
      <c r="D19" s="10" t="s">
        <v>206</v>
      </c>
      <c r="E19" s="10" t="s">
        <v>200</v>
      </c>
      <c r="F19" t="s">
        <v>183</v>
      </c>
      <c r="G19" t="s">
        <v>184</v>
      </c>
    </row>
    <row r="20" spans="1:7">
      <c r="A20" s="55">
        <v>19</v>
      </c>
      <c r="B20" s="10" t="s">
        <v>207</v>
      </c>
      <c r="C20" s="10" t="s">
        <v>208</v>
      </c>
      <c r="D20" s="10" t="s">
        <v>209</v>
      </c>
      <c r="E20" s="10" t="s">
        <v>49</v>
      </c>
      <c r="F20" t="s">
        <v>210</v>
      </c>
      <c r="G20" t="s">
        <v>211</v>
      </c>
    </row>
    <row r="21" spans="1:7">
      <c r="A21" s="55">
        <v>20</v>
      </c>
      <c r="B21" s="10" t="s">
        <v>212</v>
      </c>
      <c r="C21" s="10" t="s">
        <v>213</v>
      </c>
      <c r="D21" s="10" t="s">
        <v>214</v>
      </c>
      <c r="E21" s="10" t="s">
        <v>200</v>
      </c>
      <c r="F21" t="s">
        <v>215</v>
      </c>
      <c r="G21" t="s">
        <v>216</v>
      </c>
    </row>
    <row r="22" spans="1:7">
      <c r="A22" s="55">
        <v>21</v>
      </c>
      <c r="B22" s="10" t="s">
        <v>217</v>
      </c>
      <c r="C22" s="10" t="s">
        <v>218</v>
      </c>
      <c r="D22" s="10" t="s">
        <v>219</v>
      </c>
      <c r="E22" s="10" t="s">
        <v>49</v>
      </c>
      <c r="F22" t="s">
        <v>215</v>
      </c>
      <c r="G22" t="s">
        <v>216</v>
      </c>
    </row>
    <row r="23" spans="1:7">
      <c r="A23" s="55">
        <v>22</v>
      </c>
      <c r="B23" s="10" t="s">
        <v>220</v>
      </c>
      <c r="C23" s="10" t="s">
        <v>221</v>
      </c>
      <c r="D23" s="10" t="s">
        <v>222</v>
      </c>
      <c r="E23" s="10" t="s">
        <v>49</v>
      </c>
      <c r="F23" t="s">
        <v>215</v>
      </c>
      <c r="G23" t="s">
        <v>216</v>
      </c>
    </row>
    <row r="24" spans="1:7">
      <c r="A24" s="55">
        <v>23</v>
      </c>
      <c r="B24" s="10" t="s">
        <v>223</v>
      </c>
      <c r="C24" s="10" t="s">
        <v>224</v>
      </c>
      <c r="D24" s="10" t="s">
        <v>225</v>
      </c>
      <c r="E24" s="10" t="s">
        <v>49</v>
      </c>
      <c r="F24" t="s">
        <v>215</v>
      </c>
      <c r="G24" t="s">
        <v>216</v>
      </c>
    </row>
    <row r="25" spans="1:7">
      <c r="A25" s="55">
        <v>24</v>
      </c>
      <c r="B25" s="10" t="s">
        <v>83</v>
      </c>
      <c r="C25" s="10" t="s">
        <v>84</v>
      </c>
      <c r="D25" s="10" t="s">
        <v>85</v>
      </c>
      <c r="E25" s="10" t="s">
        <v>49</v>
      </c>
      <c r="F25" t="s">
        <v>226</v>
      </c>
      <c r="G25" t="s">
        <v>86</v>
      </c>
    </row>
    <row r="26" spans="1:7">
      <c r="A26" s="55">
        <v>25</v>
      </c>
      <c r="B26" s="10" t="s">
        <v>43</v>
      </c>
      <c r="C26" s="10" t="s">
        <v>44</v>
      </c>
      <c r="D26" s="10" t="s">
        <v>45</v>
      </c>
      <c r="E26" s="10" t="s">
        <v>49</v>
      </c>
      <c r="F26" t="s">
        <v>226</v>
      </c>
      <c r="G26" t="s">
        <v>86</v>
      </c>
    </row>
    <row r="27" spans="1:7">
      <c r="A27" s="55">
        <v>26</v>
      </c>
      <c r="B27" s="10" t="s">
        <v>227</v>
      </c>
      <c r="C27" s="10" t="s">
        <v>228</v>
      </c>
      <c r="D27" s="10" t="s">
        <v>229</v>
      </c>
      <c r="E27" s="10" t="s">
        <v>49</v>
      </c>
      <c r="F27" t="s">
        <v>230</v>
      </c>
      <c r="G27" t="s">
        <v>231</v>
      </c>
    </row>
    <row r="28" spans="1:7">
      <c r="A28" s="55">
        <v>27</v>
      </c>
      <c r="B28" s="10" t="s">
        <v>232</v>
      </c>
      <c r="C28" s="10" t="s">
        <v>233</v>
      </c>
      <c r="D28" s="10" t="s">
        <v>234</v>
      </c>
      <c r="E28" s="10" t="s">
        <v>49</v>
      </c>
      <c r="F28" t="s">
        <v>230</v>
      </c>
      <c r="G28" t="s">
        <v>231</v>
      </c>
    </row>
    <row r="29" spans="1:7">
      <c r="A29" s="55">
        <v>28</v>
      </c>
      <c r="B29" s="10" t="s">
        <v>235</v>
      </c>
      <c r="C29" s="10" t="s">
        <v>236</v>
      </c>
      <c r="D29" s="10" t="s">
        <v>237</v>
      </c>
      <c r="E29" s="10" t="s">
        <v>49</v>
      </c>
      <c r="F29" t="s">
        <v>230</v>
      </c>
      <c r="G29" t="s">
        <v>238</v>
      </c>
    </row>
    <row r="30" spans="1:7">
      <c r="A30" s="55">
        <v>29</v>
      </c>
      <c r="B30" s="10" t="s">
        <v>239</v>
      </c>
      <c r="C30" s="10" t="s">
        <v>240</v>
      </c>
      <c r="D30" s="10" t="s">
        <v>241</v>
      </c>
      <c r="E30" s="10" t="s">
        <v>49</v>
      </c>
      <c r="F30" t="s">
        <v>230</v>
      </c>
      <c r="G30" t="s">
        <v>231</v>
      </c>
    </row>
    <row r="31" spans="1:7">
      <c r="A31" s="55">
        <v>30</v>
      </c>
      <c r="B31" s="10" t="s">
        <v>242</v>
      </c>
      <c r="C31" s="10" t="s">
        <v>243</v>
      </c>
      <c r="D31" s="10" t="s">
        <v>244</v>
      </c>
      <c r="E31" s="10" t="s">
        <v>77</v>
      </c>
      <c r="F31" t="s">
        <v>245</v>
      </c>
      <c r="G31" t="s">
        <v>246</v>
      </c>
    </row>
    <row r="32" spans="1:7">
      <c r="A32" s="55">
        <v>31</v>
      </c>
      <c r="B32" s="10" t="s">
        <v>247</v>
      </c>
      <c r="C32" s="10" t="s">
        <v>248</v>
      </c>
      <c r="D32" s="10" t="s">
        <v>249</v>
      </c>
      <c r="E32" s="10" t="s">
        <v>49</v>
      </c>
      <c r="F32" t="s">
        <v>245</v>
      </c>
      <c r="G32" t="s">
        <v>246</v>
      </c>
    </row>
    <row r="33" spans="1:7">
      <c r="A33" s="55">
        <v>32</v>
      </c>
      <c r="B33" s="10" t="s">
        <v>250</v>
      </c>
      <c r="C33" s="10" t="s">
        <v>251</v>
      </c>
      <c r="D33" s="10" t="s">
        <v>252</v>
      </c>
      <c r="E33" s="10" t="s">
        <v>200</v>
      </c>
      <c r="F33" t="s">
        <v>253</v>
      </c>
      <c r="G33" t="s">
        <v>120</v>
      </c>
    </row>
    <row r="34" spans="1:7">
      <c r="A34" s="55">
        <v>33</v>
      </c>
      <c r="B34" s="10" t="s">
        <v>254</v>
      </c>
      <c r="C34" s="10" t="s">
        <v>255</v>
      </c>
      <c r="D34" s="10" t="s">
        <v>256</v>
      </c>
      <c r="E34" s="10" t="s">
        <v>200</v>
      </c>
      <c r="F34" t="s">
        <v>253</v>
      </c>
      <c r="G34" t="s">
        <v>120</v>
      </c>
    </row>
    <row r="35" spans="1:7">
      <c r="A35" s="55">
        <v>34</v>
      </c>
      <c r="B35" s="10" t="s">
        <v>257</v>
      </c>
      <c r="C35" s="10" t="s">
        <v>258</v>
      </c>
      <c r="D35" s="10" t="s">
        <v>259</v>
      </c>
      <c r="E35" s="10" t="s">
        <v>49</v>
      </c>
      <c r="F35" t="s">
        <v>253</v>
      </c>
      <c r="G35" t="s">
        <v>120</v>
      </c>
    </row>
    <row r="36" spans="1:7">
      <c r="A36" s="55">
        <v>35</v>
      </c>
      <c r="B36" s="10" t="s">
        <v>260</v>
      </c>
      <c r="C36" s="10" t="s">
        <v>261</v>
      </c>
      <c r="D36" s="10" t="s">
        <v>262</v>
      </c>
      <c r="E36" s="10" t="s">
        <v>49</v>
      </c>
      <c r="F36" t="s">
        <v>253</v>
      </c>
      <c r="G36" t="s">
        <v>120</v>
      </c>
    </row>
    <row r="37" spans="1:7">
      <c r="A37" s="55">
        <v>36</v>
      </c>
      <c r="B37" s="10" t="s">
        <v>263</v>
      </c>
      <c r="C37" s="10" t="s">
        <v>264</v>
      </c>
      <c r="D37" s="10" t="s">
        <v>265</v>
      </c>
      <c r="E37" s="10" t="s">
        <v>49</v>
      </c>
      <c r="F37" t="s">
        <v>253</v>
      </c>
      <c r="G37" t="s">
        <v>120</v>
      </c>
    </row>
    <row r="38" spans="1:7">
      <c r="A38" s="55">
        <v>37</v>
      </c>
      <c r="B38" s="10" t="s">
        <v>266</v>
      </c>
      <c r="C38" s="10" t="s">
        <v>267</v>
      </c>
      <c r="D38" s="10" t="s">
        <v>268</v>
      </c>
      <c r="E38" s="10" t="s">
        <v>49</v>
      </c>
      <c r="F38" t="s">
        <v>253</v>
      </c>
      <c r="G38" t="s">
        <v>120</v>
      </c>
    </row>
    <row r="39" spans="1:7">
      <c r="A39" s="55">
        <v>38</v>
      </c>
      <c r="B39" s="10" t="s">
        <v>269</v>
      </c>
      <c r="C39" s="10" t="s">
        <v>270</v>
      </c>
      <c r="D39" s="10" t="s">
        <v>271</v>
      </c>
      <c r="E39" s="10" t="s">
        <v>49</v>
      </c>
      <c r="F39" t="s">
        <v>253</v>
      </c>
      <c r="G39" t="s">
        <v>120</v>
      </c>
    </row>
    <row r="40" spans="1:7">
      <c r="A40" s="55">
        <v>39</v>
      </c>
      <c r="B40" s="10" t="s">
        <v>272</v>
      </c>
      <c r="C40" s="10" t="s">
        <v>273</v>
      </c>
      <c r="D40" s="10" t="s">
        <v>274</v>
      </c>
      <c r="E40" s="10" t="s">
        <v>49</v>
      </c>
      <c r="F40" t="s">
        <v>253</v>
      </c>
      <c r="G40" t="s">
        <v>120</v>
      </c>
    </row>
    <row r="41" spans="1:7">
      <c r="A41" s="55">
        <v>40</v>
      </c>
      <c r="B41" s="10" t="s">
        <v>275</v>
      </c>
      <c r="C41" s="10" t="s">
        <v>276</v>
      </c>
      <c r="D41" s="10" t="s">
        <v>277</v>
      </c>
      <c r="E41" s="10" t="s">
        <v>49</v>
      </c>
      <c r="F41" t="s">
        <v>253</v>
      </c>
      <c r="G41" t="s">
        <v>120</v>
      </c>
    </row>
    <row r="42" spans="1:7">
      <c r="A42" s="55">
        <v>41</v>
      </c>
      <c r="B42" s="10" t="s">
        <v>278</v>
      </c>
      <c r="C42" s="10" t="s">
        <v>279</v>
      </c>
      <c r="D42" s="10" t="s">
        <v>280</v>
      </c>
      <c r="E42" s="10" t="s">
        <v>77</v>
      </c>
      <c r="F42" t="s">
        <v>253</v>
      </c>
      <c r="G42" t="s">
        <v>120</v>
      </c>
    </row>
    <row r="43" spans="1:7">
      <c r="A43" s="55">
        <v>42</v>
      </c>
      <c r="B43" s="10" t="s">
        <v>281</v>
      </c>
      <c r="C43" s="10" t="s">
        <v>282</v>
      </c>
      <c r="D43" s="10" t="s">
        <v>283</v>
      </c>
      <c r="E43" s="10" t="s">
        <v>61</v>
      </c>
      <c r="F43" t="s">
        <v>92</v>
      </c>
      <c r="G43" t="s">
        <v>284</v>
      </c>
    </row>
    <row r="44" spans="1:7">
      <c r="A44" s="55">
        <v>43</v>
      </c>
      <c r="B44" s="10" t="s">
        <v>285</v>
      </c>
      <c r="C44" s="10" t="s">
        <v>286</v>
      </c>
      <c r="D44" s="10" t="s">
        <v>287</v>
      </c>
      <c r="E44" s="10" t="s">
        <v>61</v>
      </c>
      <c r="F44" t="s">
        <v>92</v>
      </c>
      <c r="G44" t="s">
        <v>284</v>
      </c>
    </row>
    <row r="45" spans="1:7">
      <c r="A45" s="55">
        <v>44</v>
      </c>
      <c r="B45" s="10" t="s">
        <v>50</v>
      </c>
      <c r="C45" s="10" t="s">
        <v>51</v>
      </c>
      <c r="D45" s="10" t="s">
        <v>52</v>
      </c>
      <c r="E45" s="10" t="s">
        <v>49</v>
      </c>
      <c r="F45" t="s">
        <v>92</v>
      </c>
      <c r="G45" t="s">
        <v>284</v>
      </c>
    </row>
    <row r="46" spans="1:7">
      <c r="A46" s="55">
        <v>45</v>
      </c>
      <c r="B46" s="10" t="s">
        <v>288</v>
      </c>
      <c r="C46" s="10" t="s">
        <v>289</v>
      </c>
      <c r="D46" s="10" t="s">
        <v>290</v>
      </c>
      <c r="E46" s="10" t="s">
        <v>61</v>
      </c>
      <c r="F46" t="s">
        <v>92</v>
      </c>
      <c r="G46" t="s">
        <v>284</v>
      </c>
    </row>
    <row r="47" spans="1:7">
      <c r="A47" s="55">
        <v>46</v>
      </c>
      <c r="B47" s="10" t="s">
        <v>291</v>
      </c>
      <c r="C47" s="10" t="s">
        <v>292</v>
      </c>
      <c r="D47" s="10" t="s">
        <v>293</v>
      </c>
      <c r="E47" s="10" t="s">
        <v>61</v>
      </c>
      <c r="F47" t="s">
        <v>96</v>
      </c>
      <c r="G47" t="s">
        <v>294</v>
      </c>
    </row>
    <row r="48" spans="1:7">
      <c r="A48" s="55">
        <v>47</v>
      </c>
      <c r="B48" s="10" t="s">
        <v>295</v>
      </c>
      <c r="C48" s="10" t="s">
        <v>296</v>
      </c>
      <c r="D48" s="10" t="s">
        <v>297</v>
      </c>
      <c r="E48" s="10" t="s">
        <v>200</v>
      </c>
      <c r="F48" t="s">
        <v>96</v>
      </c>
      <c r="G48" t="s">
        <v>294</v>
      </c>
    </row>
    <row r="49" spans="1:7">
      <c r="A49" s="55">
        <v>48</v>
      </c>
      <c r="B49" s="10" t="s">
        <v>298</v>
      </c>
      <c r="C49" s="10" t="s">
        <v>299</v>
      </c>
      <c r="D49" s="10" t="s">
        <v>300</v>
      </c>
      <c r="E49" s="10" t="s">
        <v>200</v>
      </c>
      <c r="F49" t="s">
        <v>96</v>
      </c>
      <c r="G49" t="s">
        <v>294</v>
      </c>
    </row>
    <row r="50" spans="1:7">
      <c r="A50" s="55">
        <v>49</v>
      </c>
      <c r="B50" s="10" t="s">
        <v>301</v>
      </c>
      <c r="C50" s="10" t="s">
        <v>302</v>
      </c>
      <c r="D50" s="10" t="s">
        <v>303</v>
      </c>
      <c r="E50" s="10" t="s">
        <v>200</v>
      </c>
      <c r="F50" t="s">
        <v>96</v>
      </c>
      <c r="G50" t="s">
        <v>294</v>
      </c>
    </row>
    <row r="51" spans="1:7">
      <c r="A51" s="55">
        <v>50</v>
      </c>
      <c r="B51" s="10" t="s">
        <v>304</v>
      </c>
      <c r="C51" s="10" t="s">
        <v>305</v>
      </c>
      <c r="D51" s="10" t="s">
        <v>306</v>
      </c>
      <c r="E51" s="10" t="s">
        <v>49</v>
      </c>
      <c r="F51" t="s">
        <v>96</v>
      </c>
      <c r="G51" t="s">
        <v>294</v>
      </c>
    </row>
    <row r="52" spans="1:7">
      <c r="A52" s="55">
        <v>51</v>
      </c>
      <c r="B52" s="10" t="s">
        <v>307</v>
      </c>
      <c r="C52" s="10" t="s">
        <v>308</v>
      </c>
      <c r="D52" s="10" t="s">
        <v>309</v>
      </c>
      <c r="E52" s="10" t="s">
        <v>49</v>
      </c>
      <c r="F52" t="s">
        <v>96</v>
      </c>
      <c r="G52" t="s">
        <v>294</v>
      </c>
    </row>
    <row r="53" spans="1:7">
      <c r="A53" s="55">
        <v>52</v>
      </c>
      <c r="B53" s="10" t="s">
        <v>310</v>
      </c>
      <c r="C53" s="10" t="s">
        <v>311</v>
      </c>
      <c r="D53" s="10" t="s">
        <v>312</v>
      </c>
      <c r="E53" s="10" t="s">
        <v>49</v>
      </c>
      <c r="F53" t="s">
        <v>96</v>
      </c>
      <c r="G53" t="s">
        <v>294</v>
      </c>
    </row>
    <row r="54" spans="1:7">
      <c r="A54" s="55">
        <v>53</v>
      </c>
      <c r="B54" s="10" t="s">
        <v>313</v>
      </c>
      <c r="C54" s="10" t="s">
        <v>314</v>
      </c>
      <c r="D54" s="10" t="s">
        <v>315</v>
      </c>
      <c r="E54" s="10" t="s">
        <v>49</v>
      </c>
      <c r="F54" t="s">
        <v>96</v>
      </c>
      <c r="G54" t="s">
        <v>294</v>
      </c>
    </row>
    <row r="55" spans="1:7">
      <c r="A55" s="55">
        <v>54</v>
      </c>
      <c r="B55" s="10" t="s">
        <v>316</v>
      </c>
      <c r="C55" s="10" t="s">
        <v>317</v>
      </c>
      <c r="D55" s="10" t="s">
        <v>318</v>
      </c>
      <c r="E55" s="10" t="s">
        <v>49</v>
      </c>
      <c r="F55" t="s">
        <v>96</v>
      </c>
      <c r="G55" t="s">
        <v>294</v>
      </c>
    </row>
    <row r="56" spans="1:7">
      <c r="A56" s="55">
        <v>55</v>
      </c>
      <c r="B56" s="10" t="s">
        <v>319</v>
      </c>
      <c r="C56" s="10" t="s">
        <v>320</v>
      </c>
      <c r="D56" s="10" t="s">
        <v>321</v>
      </c>
      <c r="E56" s="10" t="s">
        <v>49</v>
      </c>
      <c r="F56" t="s">
        <v>96</v>
      </c>
      <c r="G56" t="s">
        <v>294</v>
      </c>
    </row>
    <row r="57" spans="1:7">
      <c r="A57" s="55">
        <v>57</v>
      </c>
      <c r="B57" s="10" t="s">
        <v>322</v>
      </c>
      <c r="C57" s="10" t="s">
        <v>323</v>
      </c>
      <c r="D57" s="10" t="s">
        <v>324</v>
      </c>
      <c r="E57" s="10" t="s">
        <v>49</v>
      </c>
      <c r="F57" t="s">
        <v>96</v>
      </c>
      <c r="G57" t="s">
        <v>294</v>
      </c>
    </row>
    <row r="58" spans="1:7">
      <c r="A58" s="55">
        <v>58</v>
      </c>
      <c r="B58" s="10" t="s">
        <v>325</v>
      </c>
      <c r="C58" s="10" t="s">
        <v>326</v>
      </c>
      <c r="D58" s="10" t="s">
        <v>327</v>
      </c>
      <c r="E58" s="10" t="s">
        <v>61</v>
      </c>
      <c r="F58" t="s">
        <v>96</v>
      </c>
      <c r="G58" t="s">
        <v>294</v>
      </c>
    </row>
    <row r="59" spans="1:7">
      <c r="A59" s="55">
        <v>59</v>
      </c>
      <c r="B59" s="10" t="s">
        <v>328</v>
      </c>
      <c r="C59" s="10" t="s">
        <v>329</v>
      </c>
      <c r="D59" s="10" t="s">
        <v>330</v>
      </c>
      <c r="E59" s="10" t="s">
        <v>61</v>
      </c>
      <c r="F59" t="s">
        <v>96</v>
      </c>
      <c r="G59" t="s">
        <v>294</v>
      </c>
    </row>
    <row r="60" spans="1:7">
      <c r="A60" s="55">
        <v>60</v>
      </c>
      <c r="B60" s="10" t="s">
        <v>331</v>
      </c>
      <c r="C60" s="10" t="s">
        <v>332</v>
      </c>
      <c r="D60" s="10" t="s">
        <v>333</v>
      </c>
      <c r="E60" s="10" t="s">
        <v>61</v>
      </c>
      <c r="F60" t="s">
        <v>96</v>
      </c>
      <c r="G60" t="s">
        <v>294</v>
      </c>
    </row>
    <row r="61" spans="1:7">
      <c r="A61" s="55">
        <v>61</v>
      </c>
      <c r="B61" s="10" t="s">
        <v>334</v>
      </c>
      <c r="C61" s="10" t="s">
        <v>335</v>
      </c>
      <c r="D61" s="10" t="s">
        <v>336</v>
      </c>
      <c r="E61" s="10" t="s">
        <v>37</v>
      </c>
      <c r="F61" t="s">
        <v>337</v>
      </c>
      <c r="G61" t="s">
        <v>338</v>
      </c>
    </row>
    <row r="62" spans="1:7">
      <c r="A62" s="55">
        <v>62</v>
      </c>
      <c r="B62" s="10" t="s">
        <v>339</v>
      </c>
      <c r="C62" s="10" t="s">
        <v>340</v>
      </c>
      <c r="D62" s="10" t="s">
        <v>341</v>
      </c>
      <c r="E62" s="10" t="s">
        <v>61</v>
      </c>
      <c r="F62" t="s">
        <v>337</v>
      </c>
      <c r="G62" t="s">
        <v>338</v>
      </c>
    </row>
    <row r="63" spans="1:7">
      <c r="A63" s="55">
        <v>63</v>
      </c>
      <c r="B63" s="10" t="s">
        <v>342</v>
      </c>
      <c r="C63" s="10" t="s">
        <v>343</v>
      </c>
      <c r="D63" s="10" t="s">
        <v>344</v>
      </c>
      <c r="E63" s="10" t="s">
        <v>61</v>
      </c>
      <c r="F63" t="s">
        <v>345</v>
      </c>
      <c r="G63" t="s">
        <v>346</v>
      </c>
    </row>
    <row r="64" spans="1:7">
      <c r="A64" s="55">
        <v>64</v>
      </c>
      <c r="B64" s="10" t="s">
        <v>347</v>
      </c>
      <c r="C64" s="10" t="s">
        <v>348</v>
      </c>
      <c r="D64" s="10" t="s">
        <v>349</v>
      </c>
      <c r="E64" s="10" t="s">
        <v>49</v>
      </c>
      <c r="F64" t="s">
        <v>345</v>
      </c>
      <c r="G64" t="s">
        <v>346</v>
      </c>
    </row>
    <row r="65" spans="1:7">
      <c r="A65" s="55">
        <v>65</v>
      </c>
      <c r="B65" s="10" t="s">
        <v>350</v>
      </c>
      <c r="C65" s="10" t="s">
        <v>351</v>
      </c>
      <c r="D65" s="10" t="s">
        <v>352</v>
      </c>
      <c r="E65" s="10" t="s">
        <v>49</v>
      </c>
      <c r="F65" t="s">
        <v>345</v>
      </c>
      <c r="G65" t="s">
        <v>346</v>
      </c>
    </row>
    <row r="66" spans="1:7">
      <c r="A66" s="55">
        <v>66</v>
      </c>
      <c r="B66" s="10" t="s">
        <v>353</v>
      </c>
      <c r="C66" s="10" t="s">
        <v>354</v>
      </c>
      <c r="D66" s="10" t="s">
        <v>355</v>
      </c>
      <c r="E66" s="10" t="s">
        <v>49</v>
      </c>
      <c r="F66" t="s">
        <v>345</v>
      </c>
      <c r="G66" t="s">
        <v>346</v>
      </c>
    </row>
    <row r="67" spans="1:7">
      <c r="A67" s="55">
        <v>67</v>
      </c>
      <c r="B67" s="10" t="s">
        <v>356</v>
      </c>
      <c r="C67" s="10" t="s">
        <v>357</v>
      </c>
      <c r="D67" s="10" t="s">
        <v>358</v>
      </c>
      <c r="E67" s="10" t="s">
        <v>77</v>
      </c>
      <c r="F67" t="s">
        <v>345</v>
      </c>
      <c r="G67" t="s">
        <v>346</v>
      </c>
    </row>
    <row r="68" spans="1:7">
      <c r="A68" s="55">
        <v>68</v>
      </c>
      <c r="B68" s="10" t="s">
        <v>359</v>
      </c>
      <c r="C68" s="10" t="s">
        <v>360</v>
      </c>
      <c r="D68" s="10" t="s">
        <v>361</v>
      </c>
      <c r="E68" s="10" t="s">
        <v>49</v>
      </c>
      <c r="F68" t="s">
        <v>362</v>
      </c>
      <c r="G68" t="s">
        <v>363</v>
      </c>
    </row>
    <row r="69" spans="1:7">
      <c r="A69" s="55">
        <v>69</v>
      </c>
      <c r="B69" s="10" t="s">
        <v>364</v>
      </c>
      <c r="C69" s="10" t="s">
        <v>365</v>
      </c>
      <c r="D69" s="10" t="s">
        <v>366</v>
      </c>
      <c r="E69" s="10" t="s">
        <v>61</v>
      </c>
      <c r="F69" t="s">
        <v>367</v>
      </c>
      <c r="G69" t="s">
        <v>368</v>
      </c>
    </row>
    <row r="70" spans="1:7">
      <c r="A70" s="55">
        <v>70</v>
      </c>
      <c r="B70" s="10" t="s">
        <v>369</v>
      </c>
      <c r="C70" s="10" t="s">
        <v>370</v>
      </c>
      <c r="D70" s="10" t="s">
        <v>371</v>
      </c>
      <c r="E70" s="10" t="s">
        <v>200</v>
      </c>
      <c r="F70" t="s">
        <v>367</v>
      </c>
      <c r="G70" t="s">
        <v>368</v>
      </c>
    </row>
    <row r="71" spans="1:7">
      <c r="A71" s="55">
        <v>71</v>
      </c>
      <c r="B71" s="10" t="s">
        <v>372</v>
      </c>
      <c r="C71" s="10" t="s">
        <v>373</v>
      </c>
      <c r="D71" s="10" t="s">
        <v>374</v>
      </c>
      <c r="E71" s="10" t="s">
        <v>49</v>
      </c>
      <c r="F71" t="s">
        <v>367</v>
      </c>
      <c r="G71" t="s">
        <v>368</v>
      </c>
    </row>
    <row r="72" spans="1:7">
      <c r="A72" s="55">
        <v>72</v>
      </c>
      <c r="B72" s="10" t="s">
        <v>375</v>
      </c>
      <c r="C72" s="10" t="s">
        <v>376</v>
      </c>
      <c r="D72" s="10" t="s">
        <v>377</v>
      </c>
      <c r="E72" s="10" t="s">
        <v>49</v>
      </c>
      <c r="F72" t="s">
        <v>367</v>
      </c>
      <c r="G72" t="s">
        <v>368</v>
      </c>
    </row>
    <row r="73" spans="1:7">
      <c r="A73" s="55">
        <v>73</v>
      </c>
      <c r="B73" s="10" t="s">
        <v>378</v>
      </c>
      <c r="C73" s="10" t="s">
        <v>379</v>
      </c>
      <c r="D73" s="10" t="s">
        <v>380</v>
      </c>
      <c r="E73" s="10" t="s">
        <v>49</v>
      </c>
      <c r="F73" t="s">
        <v>367</v>
      </c>
      <c r="G73" t="s">
        <v>368</v>
      </c>
    </row>
    <row r="74" spans="1:7">
      <c r="A74" s="55">
        <v>74</v>
      </c>
      <c r="B74" s="10" t="s">
        <v>381</v>
      </c>
      <c r="C74" s="10" t="s">
        <v>382</v>
      </c>
      <c r="D74" s="10" t="s">
        <v>383</v>
      </c>
      <c r="E74" s="10" t="s">
        <v>49</v>
      </c>
      <c r="F74" t="s">
        <v>367</v>
      </c>
      <c r="G74" t="s">
        <v>368</v>
      </c>
    </row>
    <row r="75" spans="1:7">
      <c r="A75" s="55">
        <v>75</v>
      </c>
      <c r="B75" s="10" t="s">
        <v>384</v>
      </c>
      <c r="C75" s="10" t="s">
        <v>385</v>
      </c>
      <c r="D75" s="10" t="s">
        <v>386</v>
      </c>
      <c r="E75" s="10" t="s">
        <v>49</v>
      </c>
      <c r="F75" t="s">
        <v>367</v>
      </c>
      <c r="G75" t="s">
        <v>368</v>
      </c>
    </row>
    <row r="76" spans="1:7">
      <c r="A76" s="55">
        <v>76</v>
      </c>
      <c r="B76" s="10" t="s">
        <v>387</v>
      </c>
      <c r="C76" s="10" t="s">
        <v>388</v>
      </c>
      <c r="D76" s="10" t="s">
        <v>389</v>
      </c>
      <c r="E76" s="10" t="s">
        <v>49</v>
      </c>
      <c r="F76" t="s">
        <v>367</v>
      </c>
      <c r="G76" t="s">
        <v>368</v>
      </c>
    </row>
    <row r="77" spans="1:7">
      <c r="A77" s="55">
        <v>77</v>
      </c>
      <c r="B77" s="10" t="s">
        <v>390</v>
      </c>
      <c r="C77" s="10" t="s">
        <v>391</v>
      </c>
      <c r="D77" s="10" t="s">
        <v>392</v>
      </c>
      <c r="E77" s="10" t="s">
        <v>49</v>
      </c>
      <c r="F77" t="s">
        <v>367</v>
      </c>
      <c r="G77" t="s">
        <v>368</v>
      </c>
    </row>
    <row r="78" spans="1:7">
      <c r="A78" s="55">
        <v>78</v>
      </c>
      <c r="B78" s="10" t="s">
        <v>393</v>
      </c>
      <c r="C78" s="10" t="s">
        <v>394</v>
      </c>
      <c r="D78" s="10" t="s">
        <v>395</v>
      </c>
      <c r="E78" s="10" t="s">
        <v>49</v>
      </c>
      <c r="F78" t="s">
        <v>367</v>
      </c>
      <c r="G78" t="s">
        <v>368</v>
      </c>
    </row>
    <row r="79" spans="1:7">
      <c r="A79" s="55">
        <v>79</v>
      </c>
      <c r="B79" s="10" t="s">
        <v>396</v>
      </c>
      <c r="C79" s="10" t="s">
        <v>397</v>
      </c>
      <c r="D79" s="10" t="s">
        <v>398</v>
      </c>
      <c r="E79" s="10" t="s">
        <v>61</v>
      </c>
      <c r="F79" t="s">
        <v>367</v>
      </c>
      <c r="G79" t="s">
        <v>368</v>
      </c>
    </row>
    <row r="80" spans="1:7">
      <c r="A80" s="55">
        <v>80</v>
      </c>
      <c r="B80" s="10" t="s">
        <v>399</v>
      </c>
      <c r="C80" s="10" t="s">
        <v>400</v>
      </c>
      <c r="D80" s="10" t="s">
        <v>401</v>
      </c>
      <c r="E80" s="10" t="s">
        <v>61</v>
      </c>
      <c r="F80" t="s">
        <v>367</v>
      </c>
      <c r="G80" t="s">
        <v>368</v>
      </c>
    </row>
    <row r="81" spans="1:7">
      <c r="A81" s="55">
        <v>81</v>
      </c>
      <c r="B81" s="10" t="s">
        <v>402</v>
      </c>
      <c r="C81" s="10" t="s">
        <v>403</v>
      </c>
      <c r="D81" s="10" t="s">
        <v>404</v>
      </c>
      <c r="E81" s="10" t="s">
        <v>49</v>
      </c>
      <c r="F81" t="s">
        <v>405</v>
      </c>
      <c r="G81" t="s">
        <v>406</v>
      </c>
    </row>
    <row r="82" spans="1:7">
      <c r="A82" s="55">
        <v>82</v>
      </c>
      <c r="B82" s="10" t="s">
        <v>407</v>
      </c>
      <c r="C82" s="10" t="s">
        <v>408</v>
      </c>
      <c r="D82" s="10" t="s">
        <v>409</v>
      </c>
      <c r="E82" s="10" t="s">
        <v>49</v>
      </c>
      <c r="F82" t="s">
        <v>410</v>
      </c>
      <c r="G82" t="s">
        <v>411</v>
      </c>
    </row>
    <row r="83" spans="1:7">
      <c r="A83" s="55">
        <v>83</v>
      </c>
      <c r="B83" s="10" t="s">
        <v>412</v>
      </c>
      <c r="C83" s="10" t="s">
        <v>413</v>
      </c>
      <c r="D83" s="10" t="s">
        <v>414</v>
      </c>
      <c r="E83" s="10" t="s">
        <v>49</v>
      </c>
      <c r="F83" t="s">
        <v>415</v>
      </c>
      <c r="G83" t="s">
        <v>411</v>
      </c>
    </row>
    <row r="84" spans="1:7">
      <c r="A84" s="55">
        <v>84</v>
      </c>
      <c r="B84" s="10" t="s">
        <v>416</v>
      </c>
      <c r="C84" s="10" t="s">
        <v>417</v>
      </c>
      <c r="D84" s="10" t="s">
        <v>418</v>
      </c>
      <c r="E84" s="10" t="s">
        <v>49</v>
      </c>
      <c r="F84" t="s">
        <v>419</v>
      </c>
      <c r="G84" t="s">
        <v>411</v>
      </c>
    </row>
  </sheetData>
  <sortState ref="A2:G5">
    <sortCondition ref="A2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S43"/>
  <sheetViews>
    <sheetView tabSelected="1" view="pageBreakPreview" zoomScaleNormal="100" workbookViewId="0">
      <selection activeCell="C1" sqref="C$1:C$1048576"/>
    </sheetView>
  </sheetViews>
  <sheetFormatPr defaultColWidth="9.14285714285714" defaultRowHeight="14.25"/>
  <cols>
    <col min="1" max="1" width="7" style="15" customWidth="1"/>
    <col min="2" max="2" width="33.2857142857143" style="16" customWidth="1"/>
    <col min="3" max="3" width="31.4571428571429" style="16" customWidth="1"/>
    <col min="4" max="4" width="35.6666666666667" style="16" customWidth="1"/>
    <col min="5" max="5" width="50.5714285714286" style="16" customWidth="1"/>
    <col min="6" max="16384" width="9.14285714285714" style="16"/>
  </cols>
  <sheetData>
    <row r="1" s="13" customFormat="1" ht="6" customHeight="1" spans="1:5">
      <c r="A1" s="17"/>
      <c r="B1" s="18"/>
      <c r="C1" s="18"/>
      <c r="D1" s="18"/>
      <c r="E1" s="18"/>
    </row>
    <row r="2" s="14" customFormat="1" spans="1:200">
      <c r="A2" s="17"/>
      <c r="B2" s="19"/>
      <c r="C2" s="18"/>
      <c r="D2" s="20" t="s">
        <v>62</v>
      </c>
      <c r="E2" s="20"/>
      <c r="F2" s="21"/>
      <c r="G2" s="21"/>
      <c r="H2" s="21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</row>
    <row r="3" s="14" customFormat="1" ht="15.95" customHeight="1" spans="1:200">
      <c r="A3" s="17"/>
      <c r="B3" s="19"/>
      <c r="C3" s="19"/>
      <c r="D3" s="18"/>
      <c r="E3" s="22" t="s">
        <v>420</v>
      </c>
      <c r="F3" s="21"/>
      <c r="G3" s="21"/>
      <c r="H3" s="21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</row>
    <row r="4" s="14" customFormat="1" ht="18.95" customHeight="1" spans="1:200">
      <c r="A4" s="17"/>
      <c r="B4" s="19"/>
      <c r="C4" s="19"/>
      <c r="D4" s="18"/>
      <c r="E4" s="23"/>
      <c r="F4" s="24"/>
      <c r="G4" s="24"/>
      <c r="H4" s="2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spans="2:5">
      <c r="B5" s="25"/>
      <c r="C5" s="25"/>
      <c r="D5" s="25"/>
      <c r="E5" s="25"/>
    </row>
    <row r="6" s="14" customFormat="1" customHeight="1" spans="1:201">
      <c r="A6" s="26" t="s">
        <v>0</v>
      </c>
      <c r="B6" s="27" t="s">
        <v>64</v>
      </c>
      <c r="C6" s="27" t="s">
        <v>65</v>
      </c>
      <c r="D6" s="27" t="s">
        <v>4</v>
      </c>
      <c r="E6" s="27" t="s">
        <v>5</v>
      </c>
      <c r="F6" s="28"/>
      <c r="G6" s="28"/>
      <c r="H6" s="28"/>
      <c r="I6" s="28"/>
      <c r="J6" s="28"/>
      <c r="K6" s="28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</row>
    <row r="7" s="14" customFormat="1" customHeight="1" spans="1:201">
      <c r="A7" s="29"/>
      <c r="B7" s="27" t="s">
        <v>66</v>
      </c>
      <c r="C7" s="27"/>
      <c r="D7" s="27"/>
      <c r="E7" s="27"/>
      <c r="F7" s="28"/>
      <c r="G7" s="28"/>
      <c r="H7" s="28"/>
      <c r="I7" s="28"/>
      <c r="J7" s="28"/>
      <c r="K7" s="2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</row>
    <row r="8" s="14" customFormat="1" hidden="1" customHeight="1" spans="1:201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1"/>
      <c r="G8" s="31"/>
      <c r="H8" s="31"/>
      <c r="I8" s="31"/>
      <c r="J8" s="31"/>
      <c r="K8" s="31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</row>
    <row r="9" customHeight="1" spans="1:5">
      <c r="A9" s="32">
        <v>1</v>
      </c>
      <c r="B9" s="33" t="str">
        <f>VLOOKUP(A9,'data muts'!A:H,3,FALSE)</f>
        <v>Drs. Boy Kresnanto</v>
      </c>
      <c r="C9" s="33" t="str">
        <f>VLOOKUP(A9,'data muts'!A:H,8,FALSE)</f>
        <v>Staf Madya 1 - D/2</v>
      </c>
      <c r="D9" s="34" t="str">
        <f>VLOOKUP(A9,'data muts'!A:H,5,FALSE)</f>
        <v>Manajer Senior Pengadaan dan Logistik</v>
      </c>
      <c r="E9" s="34" t="str">
        <f>VLOOKUP(A9,'data muts'!A:H,6,FALSE)</f>
        <v>Sekretaris Perusahaan</v>
      </c>
    </row>
    <row r="10" spans="1:5">
      <c r="A10" s="35">
        <v>1</v>
      </c>
      <c r="B10" s="36" t="str">
        <f>VLOOKUP(A10,'data muts'!A:H,2,FALSE)</f>
        <v>1.94.00795</v>
      </c>
      <c r="C10" s="36"/>
      <c r="D10" s="37"/>
      <c r="E10" s="37"/>
    </row>
    <row r="11" spans="1:5">
      <c r="A11" s="38">
        <v>1</v>
      </c>
      <c r="B11" s="39" t="str">
        <f>VLOOKUP(A11,'data muts'!A:H,4,FALSE)</f>
        <v>Bandung, 28-12-1969</v>
      </c>
      <c r="C11" s="39"/>
      <c r="D11" s="40"/>
      <c r="E11" s="41"/>
    </row>
    <row r="12" customFormat="1" ht="15" spans="1:11">
      <c r="A12" s="32">
        <f>A9+1</f>
        <v>2</v>
      </c>
      <c r="B12" s="33" t="str">
        <f>VLOOKUP(A12,'data muts'!A:H,3,FALSE)</f>
        <v>Diah Ayu Anggraeni, S.Psi., M.Psi.</v>
      </c>
      <c r="C12" s="33" t="str">
        <f>VLOOKUP(A12,'data muts'!A:H,8,FALSE)</f>
        <v>Staf Madya - D/1</v>
      </c>
      <c r="D12" s="34" t="str">
        <f>VLOOKUP(A12,'data muts'!A:H,5,FALSE)</f>
        <v>Sekretaris Perusahaan</v>
      </c>
      <c r="E12" s="34" t="str">
        <f>VLOOKUP(A12,'data muts'!A:H,6,FALSE)</f>
        <v>Manajer Senior Pengadaan dan Logistik</v>
      </c>
      <c r="F12" s="16"/>
      <c r="G12" s="16"/>
      <c r="H12" s="16"/>
      <c r="I12" s="16"/>
      <c r="J12" s="16"/>
      <c r="K12" s="16"/>
    </row>
    <row r="13" customFormat="1" ht="15" spans="1:11">
      <c r="A13" s="35">
        <f t="shared" ref="A12:A14" si="0">A10+1</f>
        <v>2</v>
      </c>
      <c r="B13" s="36" t="str">
        <f>VLOOKUP(A13,'data muts'!A:H,2,FALSE)</f>
        <v>1.06.01347</v>
      </c>
      <c r="C13" s="36"/>
      <c r="D13" s="37"/>
      <c r="E13" s="37"/>
      <c r="F13" s="16"/>
      <c r="G13" s="16"/>
      <c r="H13" s="16"/>
      <c r="I13" s="16"/>
      <c r="J13" s="16"/>
      <c r="K13" s="16"/>
    </row>
    <row r="14" customFormat="1" ht="15" spans="1:11">
      <c r="A14" s="38">
        <f t="shared" si="0"/>
        <v>2</v>
      </c>
      <c r="B14" s="39" t="str">
        <f>VLOOKUP(A14,'data muts'!A:H,4,FALSE)</f>
        <v>Surabaya, 20-08-1979</v>
      </c>
      <c r="C14" s="39"/>
      <c r="D14" s="40"/>
      <c r="E14" s="41"/>
      <c r="F14" s="16"/>
      <c r="G14" s="16"/>
      <c r="H14" s="16"/>
      <c r="I14" s="16"/>
      <c r="J14" s="16"/>
      <c r="K14" s="16"/>
    </row>
    <row r="15" customFormat="1" ht="15" spans="1:11">
      <c r="A15" s="32">
        <f t="shared" ref="A15:A29" si="1">A12+1</f>
        <v>3</v>
      </c>
      <c r="B15" s="33" t="str">
        <f>VLOOKUP(A15,'data muts'!A:H,3,FALSE)</f>
        <v>Wafiyuddin, S.T.</v>
      </c>
      <c r="C15" s="33" t="str">
        <f>VLOOKUP(A15,'data muts'!A:H,8,FALSE)</f>
        <v>Staf Madya - D/1</v>
      </c>
      <c r="D15" s="34" t="str">
        <f>VLOOKUP(A15,'data muts'!A:H,5,FALSE)</f>
        <v>Manajer Senior Perencanaan dan Pengendalian Proses</v>
      </c>
      <c r="E15" s="34" t="str">
        <f>VLOOKUP(A15,'data muts'!A:H,6,FALSE)</f>
        <v>Manajer Senior Perencanaan dan Pengembangan</v>
      </c>
      <c r="F15" s="16"/>
      <c r="G15" s="16"/>
      <c r="H15" s="16"/>
      <c r="I15" s="16"/>
      <c r="J15" s="16"/>
      <c r="K15" s="16"/>
    </row>
    <row r="16" customFormat="1" ht="15" spans="1:11">
      <c r="A16" s="35">
        <f t="shared" si="1"/>
        <v>3</v>
      </c>
      <c r="B16" s="36" t="str">
        <f>VLOOKUP(A16,'data muts'!A:H,2,FALSE)</f>
        <v>1.06.01381</v>
      </c>
      <c r="C16" s="36"/>
      <c r="D16" s="37"/>
      <c r="E16" s="37"/>
      <c r="F16" s="16"/>
      <c r="G16" s="16"/>
      <c r="H16" s="16"/>
      <c r="I16" s="16"/>
      <c r="J16" s="16"/>
      <c r="K16" s="16"/>
    </row>
    <row r="17" customFormat="1" ht="15" spans="1:11">
      <c r="A17" s="38">
        <f t="shared" si="1"/>
        <v>3</v>
      </c>
      <c r="B17" s="39" t="str">
        <f>VLOOKUP(A17,'data muts'!A:H,4,FALSE)</f>
        <v>Ponorogo, 27-09-1980</v>
      </c>
      <c r="C17" s="39"/>
      <c r="D17" s="40"/>
      <c r="E17" s="41"/>
      <c r="F17" s="16"/>
      <c r="G17" s="16"/>
      <c r="H17" s="16"/>
      <c r="I17" s="16"/>
      <c r="J17" s="16"/>
      <c r="K17" s="16"/>
    </row>
    <row r="18" customFormat="1" ht="15" spans="1:11">
      <c r="A18" s="32">
        <f t="shared" si="1"/>
        <v>4</v>
      </c>
      <c r="B18" s="33" t="str">
        <f>VLOOKUP(A18,'data muts'!A:H,3,FALSE)</f>
        <v>Palupi Wikandari, S.T.</v>
      </c>
      <c r="C18" s="33" t="str">
        <f>VLOOKUP(A18,'data muts'!A:H,8,FALSE)</f>
        <v>Staf I - C/4</v>
      </c>
      <c r="D18" s="34" t="str">
        <f>VLOOKUP(A18,'data muts'!A:H,5,FALSE)</f>
        <v>Manajer Senior Perencanaan dan Pengembangan</v>
      </c>
      <c r="E18" s="34" t="str">
        <f>VLOOKUP(A18,'data muts'!A:H,6,FALSE)</f>
        <v>Manajer Senior Perencanaan dan Pengendalian Proses</v>
      </c>
      <c r="F18" s="16"/>
      <c r="G18" s="16"/>
      <c r="H18" s="16"/>
      <c r="I18" s="16"/>
      <c r="J18" s="16"/>
      <c r="K18" s="16"/>
    </row>
    <row r="19" customFormat="1" ht="15" spans="1:11">
      <c r="A19" s="35">
        <f t="shared" si="1"/>
        <v>4</v>
      </c>
      <c r="B19" s="36" t="str">
        <f>VLOOKUP(A19,'data muts'!A:H,2,FALSE)</f>
        <v>1.06.01366</v>
      </c>
      <c r="C19" s="36"/>
      <c r="D19" s="37"/>
      <c r="E19" s="37"/>
      <c r="F19" s="16"/>
      <c r="G19" s="16"/>
      <c r="H19" s="16"/>
      <c r="I19" s="16"/>
      <c r="J19" s="16"/>
      <c r="K19" s="16"/>
    </row>
    <row r="20" customFormat="1" ht="15" spans="1:11">
      <c r="A20" s="38">
        <f t="shared" si="1"/>
        <v>4</v>
      </c>
      <c r="B20" s="39" t="str">
        <f>VLOOKUP(A20,'data muts'!A:H,4,FALSE)</f>
        <v>Tulungagung, 22-04-1979</v>
      </c>
      <c r="C20" s="39"/>
      <c r="D20" s="40"/>
      <c r="E20" s="41"/>
      <c r="F20" s="16"/>
      <c r="G20" s="16"/>
      <c r="H20" s="16"/>
      <c r="I20" s="16"/>
      <c r="J20" s="16"/>
      <c r="K20" s="16"/>
    </row>
    <row r="21" customFormat="1" ht="15" spans="1:11">
      <c r="A21" s="32">
        <f t="shared" si="1"/>
        <v>5</v>
      </c>
      <c r="B21" s="33" t="str">
        <f>VLOOKUP(A21,'data muts'!A:H,3,FALSE)</f>
        <v>Indro Guritno, S.E.</v>
      </c>
      <c r="C21" s="33" t="str">
        <f>VLOOKUP(A21,'data muts'!A:H,8,FALSE)</f>
        <v>Staf - C/3</v>
      </c>
      <c r="D21" s="34" t="str">
        <f>VLOOKUP(A21,'data muts'!A:H,5,FALSE)</f>
        <v>Supervisor Pengawas Pelayanan</v>
      </c>
      <c r="E21" s="34" t="str">
        <f>VLOOKUP(A21,'data muts'!A:H,6,FALSE)</f>
        <v>Supervisor Pengawas Utama</v>
      </c>
      <c r="F21" s="16"/>
      <c r="G21" s="16"/>
      <c r="H21" s="16"/>
      <c r="I21" s="16"/>
      <c r="J21" s="16"/>
      <c r="K21" s="16"/>
    </row>
    <row r="22" customFormat="1" ht="15" spans="1:11">
      <c r="A22" s="35">
        <f t="shared" si="1"/>
        <v>5</v>
      </c>
      <c r="B22" s="36" t="str">
        <f>VLOOKUP(A22,'data muts'!A:H,2,FALSE)</f>
        <v>1.98.01191</v>
      </c>
      <c r="C22" s="36"/>
      <c r="D22" s="37"/>
      <c r="E22" s="37"/>
      <c r="F22" s="16"/>
      <c r="G22" s="16"/>
      <c r="H22" s="16"/>
      <c r="I22" s="16"/>
      <c r="J22" s="16"/>
      <c r="K22" s="16"/>
    </row>
    <row r="23" customFormat="1" ht="15" spans="1:11">
      <c r="A23" s="38">
        <f t="shared" si="1"/>
        <v>5</v>
      </c>
      <c r="B23" s="39" t="str">
        <f>VLOOKUP(A23,'data muts'!A:H,4,FALSE)</f>
        <v>Surabaya, 12-12-1972</v>
      </c>
      <c r="C23" s="39"/>
      <c r="D23" s="40"/>
      <c r="E23" s="41"/>
      <c r="F23" s="16"/>
      <c r="G23" s="16"/>
      <c r="H23" s="16"/>
      <c r="I23" s="16"/>
      <c r="J23" s="16"/>
      <c r="K23" s="16"/>
    </row>
    <row r="24" customFormat="1" ht="15" spans="1:11">
      <c r="A24" s="32">
        <f t="shared" si="1"/>
        <v>6</v>
      </c>
      <c r="B24" s="33" t="str">
        <f>VLOOKUP(A24,'data muts'!A:H,3,FALSE)</f>
        <v>Sunari</v>
      </c>
      <c r="C24" s="33" t="str">
        <f>VLOOKUP(A24,'data muts'!A:H,8,FALSE)</f>
        <v>Staf Muda I - C/2</v>
      </c>
      <c r="D24" s="34" t="str">
        <f>VLOOKUP(A24,'data muts'!A:H,5,FALSE)</f>
        <v>Supervisor Pengawas Operasional</v>
      </c>
      <c r="E24" s="34" t="str">
        <f>VLOOKUP(A24,'data muts'!A:H,6,FALSE)</f>
        <v>Supervisor Pengawas Pelayanan</v>
      </c>
      <c r="F24" s="16"/>
      <c r="G24" s="16"/>
      <c r="H24" s="16"/>
      <c r="I24" s="16"/>
      <c r="J24" s="16"/>
      <c r="K24" s="16"/>
    </row>
    <row r="25" customFormat="1" ht="15" spans="1:11">
      <c r="A25" s="35">
        <f t="shared" si="1"/>
        <v>6</v>
      </c>
      <c r="B25" s="36" t="str">
        <f>VLOOKUP(A25,'data muts'!A:H,2,FALSE)</f>
        <v>1.96.00988</v>
      </c>
      <c r="C25" s="36"/>
      <c r="D25" s="37"/>
      <c r="E25" s="37"/>
      <c r="F25" s="16"/>
      <c r="G25" s="16"/>
      <c r="H25" s="16"/>
      <c r="I25" s="16"/>
      <c r="J25" s="16"/>
      <c r="K25" s="16"/>
    </row>
    <row r="26" customFormat="1" ht="15" spans="1:11">
      <c r="A26" s="38">
        <f t="shared" si="1"/>
        <v>6</v>
      </c>
      <c r="B26" s="39" t="str">
        <f>VLOOKUP(A26,'data muts'!A:H,4,FALSE)</f>
        <v>Mojokerto, 25-07-1972</v>
      </c>
      <c r="C26" s="39"/>
      <c r="D26" s="41"/>
      <c r="E26" s="41"/>
      <c r="F26" s="16"/>
      <c r="G26" s="16"/>
      <c r="H26" s="16"/>
      <c r="I26" s="16"/>
      <c r="J26" s="16"/>
      <c r="K26" s="16"/>
    </row>
    <row r="27" customFormat="1" ht="15" spans="1:11">
      <c r="A27" s="32">
        <f t="shared" si="1"/>
        <v>7</v>
      </c>
      <c r="B27" s="33" t="str">
        <f>VLOOKUP(A27,'data muts'!A:H,3,FALSE)</f>
        <v>Mochamad Novan Indarto</v>
      </c>
      <c r="C27" s="33" t="str">
        <f>VLOOKUP(A27,'data muts'!A:H,8,FALSE)</f>
        <v>Pelaksana Muda I - B/2</v>
      </c>
      <c r="D27" s="34" t="str">
        <f>VLOOKUP(A27,'data muts'!A:H,5,FALSE)</f>
        <v>Staf Senior Bagian Pemeliharaan Produksi</v>
      </c>
      <c r="E27" s="34" t="str">
        <f>VLOOKUP(A27,'data muts'!A:H,6,FALSE)</f>
        <v>Staf Senior Bagian Pelayanan Teknis Barat</v>
      </c>
      <c r="F27" s="16"/>
      <c r="G27" s="16"/>
      <c r="H27" s="16"/>
      <c r="I27" s="16"/>
      <c r="J27" s="16"/>
      <c r="K27" s="16"/>
    </row>
    <row r="28" customFormat="1" ht="15" spans="1:11">
      <c r="A28" s="35">
        <f t="shared" si="1"/>
        <v>7</v>
      </c>
      <c r="B28" s="36" t="str">
        <f>VLOOKUP(A28,'data muts'!A:H,2,FALSE)</f>
        <v>1.17.01790</v>
      </c>
      <c r="C28" s="36"/>
      <c r="D28" s="37"/>
      <c r="E28" s="37"/>
      <c r="F28" s="16"/>
      <c r="G28" s="16"/>
      <c r="H28" s="16"/>
      <c r="I28" s="16"/>
      <c r="J28" s="16"/>
      <c r="K28" s="16"/>
    </row>
    <row r="29" customFormat="1" ht="15" spans="1:11">
      <c r="A29" s="38">
        <f t="shared" si="1"/>
        <v>7</v>
      </c>
      <c r="B29" s="39" t="str">
        <f>VLOOKUP(A29,'data muts'!A:H,4,FALSE)</f>
        <v>Surabaya, 21-11-1992</v>
      </c>
      <c r="C29" s="39"/>
      <c r="D29" s="41"/>
      <c r="E29" s="41"/>
      <c r="F29" s="16"/>
      <c r="G29" s="16"/>
      <c r="H29" s="16"/>
      <c r="I29" s="16"/>
      <c r="J29" s="16"/>
      <c r="K29" s="16"/>
    </row>
    <row r="30" customFormat="1" ht="15" spans="1:11">
      <c r="A30" s="32">
        <f t="shared" ref="A30:A35" si="2">A27+1</f>
        <v>8</v>
      </c>
      <c r="B30" s="33" t="str">
        <f>VLOOKUP(A30,'data muts'!A:H,3,FALSE)</f>
        <v>Bagus Dwi Susanto</v>
      </c>
      <c r="C30" s="33" t="str">
        <f>VLOOKUP(A30,'data muts'!A:H,8,FALSE)</f>
        <v>Pelaksana Muda I - B/2</v>
      </c>
      <c r="D30" s="34" t="str">
        <f>VLOOKUP(A30,'data muts'!A:H,5,FALSE)</f>
        <v>Staf Senior Produksi Karang Pilang</v>
      </c>
      <c r="E30" s="34" t="str">
        <f>VLOOKUP(A30,'data muts'!A:H,6,FALSE)</f>
        <v>Staf Senior Laboratorium Pengujian Air</v>
      </c>
      <c r="F30" s="16"/>
      <c r="G30" s="16"/>
      <c r="H30" s="16"/>
      <c r="I30" s="16"/>
      <c r="J30" s="16"/>
      <c r="K30" s="16"/>
    </row>
    <row r="31" customFormat="1" ht="15" spans="1:11">
      <c r="A31" s="35">
        <f t="shared" si="2"/>
        <v>8</v>
      </c>
      <c r="B31" s="36" t="str">
        <f>VLOOKUP(A31,'data muts'!A:H,2,FALSE)</f>
        <v>1.17.01727</v>
      </c>
      <c r="C31" s="36"/>
      <c r="D31" s="37"/>
      <c r="E31" s="37"/>
      <c r="F31" s="16"/>
      <c r="G31" s="16"/>
      <c r="H31" s="16"/>
      <c r="I31" s="16"/>
      <c r="J31" s="16"/>
      <c r="K31" s="16"/>
    </row>
    <row r="32" customFormat="1" ht="15" spans="1:11">
      <c r="A32" s="38">
        <f t="shared" si="2"/>
        <v>8</v>
      </c>
      <c r="B32" s="39" t="str">
        <f>VLOOKUP(A32,'data muts'!A:H,4,FALSE)</f>
        <v>Jakarta, 12-07-1993</v>
      </c>
      <c r="C32" s="39"/>
      <c r="D32" s="41"/>
      <c r="E32" s="41"/>
      <c r="F32" s="16"/>
      <c r="G32" s="16"/>
      <c r="H32" s="16"/>
      <c r="I32" s="16"/>
      <c r="J32" s="16"/>
      <c r="K32" s="16"/>
    </row>
    <row r="33" customFormat="1" ht="15" spans="1:11">
      <c r="A33" s="32">
        <f t="shared" si="2"/>
        <v>9</v>
      </c>
      <c r="B33" s="33" t="str">
        <f>VLOOKUP(A33,'data muts'!A:H,3,FALSE)</f>
        <v>Maryanto Sulistyo</v>
      </c>
      <c r="C33" s="33" t="str">
        <f>VLOOKUP(A33,'data muts'!A:H,8,FALSE)</f>
        <v>Pelaksana I - B/4</v>
      </c>
      <c r="D33" s="34" t="str">
        <f>VLOOKUP(A33,'data muts'!A:H,5,FALSE)</f>
        <v>Staf Senior Laboratorium Pengujian Air </v>
      </c>
      <c r="E33" s="34" t="str">
        <f>VLOOKUP(A33,'data muts'!A:H,6,FALSE)</f>
        <v>Staf Senior Produksi Karang Pilang</v>
      </c>
      <c r="F33" s="16"/>
      <c r="G33" s="16"/>
      <c r="H33" s="16"/>
      <c r="I33" s="16"/>
      <c r="J33" s="16"/>
      <c r="K33" s="16"/>
    </row>
    <row r="34" customFormat="1" ht="15" spans="1:11">
      <c r="A34" s="35">
        <f t="shared" si="2"/>
        <v>9</v>
      </c>
      <c r="B34" s="36" t="str">
        <f>VLOOKUP(A34,'data muts'!A:H,2,FALSE)</f>
        <v>1.98.01244</v>
      </c>
      <c r="C34" s="36"/>
      <c r="D34" s="37"/>
      <c r="E34" s="37"/>
      <c r="F34" s="16"/>
      <c r="G34" s="16"/>
      <c r="H34" s="16"/>
      <c r="I34" s="16"/>
      <c r="J34" s="16"/>
      <c r="K34" s="16"/>
    </row>
    <row r="35" customFormat="1" ht="15" spans="1:11">
      <c r="A35" s="38">
        <f t="shared" si="2"/>
        <v>9</v>
      </c>
      <c r="B35" s="39" t="str">
        <f>VLOOKUP(A35,'data muts'!A:H,4,FALSE)</f>
        <v>Surabaya, 21-07-1978</v>
      </c>
      <c r="C35" s="39"/>
      <c r="D35" s="41"/>
      <c r="E35" s="41"/>
      <c r="F35" s="16"/>
      <c r="G35" s="16"/>
      <c r="H35" s="16"/>
      <c r="I35" s="16"/>
      <c r="J35" s="16"/>
      <c r="K35" s="16"/>
    </row>
    <row r="36" customFormat="1" ht="15" spans="1:11">
      <c r="A36" s="42"/>
      <c r="B36" s="43"/>
      <c r="C36" s="43"/>
      <c r="D36" s="44"/>
      <c r="E36" s="44"/>
      <c r="F36" s="16"/>
      <c r="G36" s="16"/>
      <c r="H36" s="16"/>
      <c r="I36" s="16"/>
      <c r="J36" s="16"/>
      <c r="K36" s="16"/>
    </row>
    <row r="37" s="13" customFormat="1" spans="1:11">
      <c r="A37" s="45"/>
      <c r="B37" s="46" t="s">
        <v>146</v>
      </c>
      <c r="C37" s="46"/>
      <c r="D37" s="47" t="s">
        <v>98</v>
      </c>
      <c r="E37" s="47"/>
      <c r="F37" s="47"/>
      <c r="G37" s="47"/>
      <c r="H37" s="47"/>
      <c r="I37" s="47"/>
      <c r="J37" s="47"/>
      <c r="K37" s="47"/>
    </row>
    <row r="38" s="13" customFormat="1" ht="15" spans="1:11">
      <c r="A38" s="45"/>
      <c r="B38" s="48" t="s">
        <v>99</v>
      </c>
      <c r="C38" s="48"/>
      <c r="D38" s="47" t="s">
        <v>100</v>
      </c>
      <c r="E38" s="47"/>
      <c r="F38" s="47"/>
      <c r="G38" s="47"/>
      <c r="H38" s="47"/>
      <c r="I38" s="47"/>
      <c r="J38" s="47"/>
      <c r="K38" s="47"/>
    </row>
    <row r="39" s="13" customFormat="1" ht="15" spans="1:11">
      <c r="A39" s="49"/>
      <c r="B39" s="46"/>
      <c r="C39" s="46"/>
      <c r="D39" s="50" t="s">
        <v>101</v>
      </c>
      <c r="E39" s="50"/>
      <c r="F39" s="50"/>
      <c r="G39" s="50"/>
      <c r="H39" s="50"/>
      <c r="I39" s="50"/>
      <c r="J39" s="50"/>
      <c r="K39" s="50"/>
    </row>
    <row r="40" s="13" customFormat="1" ht="15" spans="1:11">
      <c r="A40" s="46"/>
      <c r="B40" s="46"/>
      <c r="C40" s="46"/>
      <c r="D40" s="50"/>
      <c r="E40" s="50"/>
      <c r="F40" s="50"/>
      <c r="G40" s="50"/>
      <c r="H40" s="50"/>
      <c r="I40" s="50"/>
      <c r="J40" s="50"/>
      <c r="K40" s="50"/>
    </row>
    <row r="41" s="13" customFormat="1" spans="1:11">
      <c r="A41" s="46"/>
      <c r="B41" s="46"/>
      <c r="C41" s="46"/>
      <c r="D41" s="51" t="s">
        <v>102</v>
      </c>
      <c r="E41" s="51"/>
      <c r="F41" s="51"/>
      <c r="G41" s="51"/>
      <c r="H41" s="51"/>
      <c r="I41" s="51"/>
      <c r="J41" s="51"/>
      <c r="K41" s="51"/>
    </row>
    <row r="42" s="13" customFormat="1" ht="15" spans="1:11">
      <c r="A42" s="46"/>
      <c r="B42" s="52"/>
      <c r="C42" s="52"/>
      <c r="D42" s="51"/>
      <c r="E42" s="51"/>
      <c r="F42" s="51"/>
      <c r="G42" s="51"/>
      <c r="H42" s="51"/>
      <c r="I42" s="51"/>
      <c r="J42" s="51"/>
      <c r="K42" s="51"/>
    </row>
    <row r="43" s="13" customFormat="1" ht="15" spans="1:11">
      <c r="A43" s="46"/>
      <c r="B43" s="52" t="s">
        <v>103</v>
      </c>
      <c r="C43" s="52"/>
      <c r="D43" s="50" t="s">
        <v>104</v>
      </c>
      <c r="E43" s="50"/>
      <c r="F43" s="50"/>
      <c r="G43" s="50"/>
      <c r="H43" s="50"/>
      <c r="I43" s="50"/>
      <c r="J43" s="50"/>
      <c r="K43" s="50"/>
    </row>
  </sheetData>
  <mergeCells count="32">
    <mergeCell ref="D2:E2"/>
    <mergeCell ref="B37:C37"/>
    <mergeCell ref="D37:E37"/>
    <mergeCell ref="B38:C38"/>
    <mergeCell ref="D38:E38"/>
    <mergeCell ref="D39:E39"/>
    <mergeCell ref="B42:C42"/>
    <mergeCell ref="B43:C43"/>
    <mergeCell ref="D43:E43"/>
    <mergeCell ref="A6:A7"/>
    <mergeCell ref="C6:C7"/>
    <mergeCell ref="D6:D7"/>
    <mergeCell ref="D9:D10"/>
    <mergeCell ref="D12:D13"/>
    <mergeCell ref="D15:D16"/>
    <mergeCell ref="D18:D19"/>
    <mergeCell ref="D21:D22"/>
    <mergeCell ref="D24:D25"/>
    <mergeCell ref="D27:D28"/>
    <mergeCell ref="D30:D31"/>
    <mergeCell ref="D33:D34"/>
    <mergeCell ref="E6:E7"/>
    <mergeCell ref="E9:E10"/>
    <mergeCell ref="E12:E13"/>
    <mergeCell ref="E15:E16"/>
    <mergeCell ref="E18:E19"/>
    <mergeCell ref="E21:E22"/>
    <mergeCell ref="E24:E25"/>
    <mergeCell ref="E27:E28"/>
    <mergeCell ref="E30:E31"/>
    <mergeCell ref="E33:E34"/>
    <mergeCell ref="D41:E42"/>
  </mergeCells>
  <printOptions horizontalCentered="1"/>
  <pageMargins left="0.118055555555556" right="0.354166666666667" top="0.66875" bottom="0.118055555555556" header="0.314583333333333" footer="0.156944444444444"/>
  <pageSetup paperSize="9" scale="87" orientation="landscape" horizontalDpi="600"/>
  <headerFooter/>
  <rowBreaks count="1" manualBreakCount="1">
    <brk id="44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1" sqref="B1"/>
    </sheetView>
  </sheetViews>
  <sheetFormatPr defaultColWidth="9.14285714285714" defaultRowHeight="15" outlineLevelCol="6"/>
  <cols>
    <col min="1" max="1" width="4.14285714285714" style="10" customWidth="1"/>
    <col min="2" max="2" width="13" style="10" customWidth="1"/>
    <col min="3" max="3" width="29.5714285714286" style="10" customWidth="1"/>
    <col min="4" max="4" width="27.1428571428571" style="10" customWidth="1"/>
    <col min="5" max="5" width="21.1428571428571" style="10" customWidth="1"/>
    <col min="6" max="6" width="51.4285714285714" style="10" customWidth="1"/>
    <col min="7" max="7" width="52.7142857142857" style="10" customWidth="1"/>
    <col min="8" max="8" width="21.1428571428571" style="10" customWidth="1"/>
  </cols>
  <sheetData>
    <row r="1" spans="1:7">
      <c r="A1" s="10" t="s">
        <v>0</v>
      </c>
      <c r="B1" s="10" t="s">
        <v>1</v>
      </c>
      <c r="C1" s="10" t="s">
        <v>2</v>
      </c>
      <c r="D1" s="10" t="s">
        <v>3</v>
      </c>
      <c r="E1" s="10" t="s">
        <v>7</v>
      </c>
      <c r="F1" s="10" t="s">
        <v>4</v>
      </c>
      <c r="G1" s="10" t="s">
        <v>5</v>
      </c>
    </row>
    <row r="2" spans="1:7">
      <c r="A2" s="10">
        <v>1</v>
      </c>
      <c r="B2" s="10" t="str">
        <f>VLOOKUP(A2,'data muts'!A:H,2,FALSE)</f>
        <v>1.94.00795</v>
      </c>
      <c r="C2" s="11" t="str">
        <f>VLOOKUP($B2,'data muts'!$B:$I,2,FALSE)</f>
        <v>Drs. Boy Kresnanto</v>
      </c>
      <c r="D2" s="10" t="str">
        <f>VLOOKUP($B2,'data muts'!$B:$I,3,FALSE)</f>
        <v>Bandung, 28-12-1969</v>
      </c>
      <c r="E2" s="12" t="str">
        <f>VLOOKUP($B2,'data muts'!$B:$I,7,FALSE)</f>
        <v>Staf Madya 1 - D/2</v>
      </c>
      <c r="F2" s="10" t="str">
        <f>VLOOKUP($B2,'data muts'!$B:$I,4,FALSE)</f>
        <v>Manajer Senior Pengadaan dan Logistik</v>
      </c>
      <c r="G2" s="10" t="str">
        <f>VLOOKUP($B2,'data muts'!$B:$I,5,FALSE)</f>
        <v>Sekretaris Perusahaan</v>
      </c>
    </row>
    <row r="3" ht="30" spans="1:7">
      <c r="A3" s="10">
        <v>2</v>
      </c>
      <c r="B3" s="10" t="str">
        <f>VLOOKUP(A3,'data muts'!A:H,2,FALSE)</f>
        <v>1.06.01347</v>
      </c>
      <c r="C3" s="11" t="str">
        <f>VLOOKUP($B3,'data muts'!$B:$I,2,FALSE)</f>
        <v>Diah Ayu Anggraeni, S.Psi., M.Psi.</v>
      </c>
      <c r="D3" s="10" t="str">
        <f>VLOOKUP($B3,'data muts'!$B:$I,3,FALSE)</f>
        <v>Surabaya, 20-08-1979</v>
      </c>
      <c r="E3" s="12" t="str">
        <f>VLOOKUP($B3,'data muts'!$B:$I,7,FALSE)</f>
        <v>Staf Madya - D/1</v>
      </c>
      <c r="F3" s="10" t="str">
        <f>VLOOKUP($B3,'data muts'!$B:$I,4,FALSE)</f>
        <v>Sekretaris Perusahaan</v>
      </c>
      <c r="G3" s="10" t="str">
        <f>VLOOKUP($B3,'data muts'!$B:$I,5,FALSE)</f>
        <v>Manajer Senior Pengadaan dan Logistik</v>
      </c>
    </row>
    <row r="4" spans="1:7">
      <c r="A4" s="10">
        <v>3</v>
      </c>
      <c r="B4" s="10" t="str">
        <f>VLOOKUP(A4,'data muts'!A:H,2,FALSE)</f>
        <v>1.06.01381</v>
      </c>
      <c r="C4" s="11" t="str">
        <f>VLOOKUP($B4,'data muts'!$B:$I,2,FALSE)</f>
        <v>Wafiyuddin, S.T.</v>
      </c>
      <c r="D4" s="10" t="str">
        <f>VLOOKUP($B4,'data muts'!$B:$I,3,FALSE)</f>
        <v>Ponorogo, 27-09-1980</v>
      </c>
      <c r="E4" s="12" t="str">
        <f>VLOOKUP($B4,'data muts'!$B:$I,7,FALSE)</f>
        <v>Staf Madya - D/1</v>
      </c>
      <c r="F4" s="10" t="str">
        <f>VLOOKUP($B4,'data muts'!$B:$I,4,FALSE)</f>
        <v>Manajer Senior Perencanaan dan Pengendalian Proses</v>
      </c>
      <c r="G4" s="10" t="str">
        <f>VLOOKUP($B4,'data muts'!$B:$I,5,FALSE)</f>
        <v>Manajer Senior Perencanaan dan Pengembangan</v>
      </c>
    </row>
    <row r="5" spans="1:7">
      <c r="A5" s="10">
        <v>4</v>
      </c>
      <c r="B5" s="10" t="str">
        <f>VLOOKUP(A5,'data muts'!A:H,2,FALSE)</f>
        <v>1.06.01366</v>
      </c>
      <c r="C5" s="11" t="str">
        <f>VLOOKUP($B5,'data muts'!$B:$I,2,FALSE)</f>
        <v>Palupi Wikandari, S.T.</v>
      </c>
      <c r="D5" s="10" t="str">
        <f>VLOOKUP($B5,'data muts'!$B:$I,3,FALSE)</f>
        <v>Tulungagung, 22-04-1979</v>
      </c>
      <c r="E5" s="12" t="str">
        <f>VLOOKUP($B5,'data muts'!$B:$I,7,FALSE)</f>
        <v>Staf I - C/4</v>
      </c>
      <c r="F5" s="10" t="str">
        <f>VLOOKUP($B5,'data muts'!$B:$I,4,FALSE)</f>
        <v>Manajer Senior Perencanaan dan Pengembangan</v>
      </c>
      <c r="G5" s="10" t="str">
        <f>VLOOKUP($B5,'data muts'!$B:$I,5,FALSE)</f>
        <v>Manajer Senior Perencanaan dan Pengendalian Proses</v>
      </c>
    </row>
    <row r="6" spans="1:7">
      <c r="A6" s="10">
        <v>5</v>
      </c>
      <c r="B6" s="10" t="str">
        <f>VLOOKUP(A6,'data muts'!A:H,2,FALSE)</f>
        <v>1.98.01191</v>
      </c>
      <c r="C6" s="11" t="str">
        <f>VLOOKUP($B6,'data muts'!$B:$I,2,FALSE)</f>
        <v>Indro Guritno, S.E.</v>
      </c>
      <c r="D6" s="10" t="str">
        <f>VLOOKUP($B6,'data muts'!$B:$I,3,FALSE)</f>
        <v>Surabaya, 12-12-1972</v>
      </c>
      <c r="E6" s="12" t="str">
        <f>VLOOKUP($B6,'data muts'!$B:$I,7,FALSE)</f>
        <v>Staf - C/3</v>
      </c>
      <c r="F6" s="10" t="str">
        <f>VLOOKUP($B6,'data muts'!$B:$I,4,FALSE)</f>
        <v>Supervisor Pengawas Pelayanan</v>
      </c>
      <c r="G6" s="10" t="str">
        <f>VLOOKUP($B6,'data muts'!$B:$I,5,FALSE)</f>
        <v>Supervisor Pengawas Utama</v>
      </c>
    </row>
    <row r="7" spans="1:7">
      <c r="A7" s="10">
        <v>6</v>
      </c>
      <c r="B7" s="10" t="str">
        <f>VLOOKUP(A7,'data muts'!A:H,2,FALSE)</f>
        <v>1.96.00988</v>
      </c>
      <c r="C7" s="11" t="str">
        <f>VLOOKUP($B7,'data muts'!$B:$I,2,FALSE)</f>
        <v>Sunari</v>
      </c>
      <c r="D7" s="10" t="str">
        <f>VLOOKUP($B7,'data muts'!$B:$I,3,FALSE)</f>
        <v>Mojokerto, 25-07-1972</v>
      </c>
      <c r="E7" s="12" t="str">
        <f>VLOOKUP($B7,'data muts'!$B:$I,7,FALSE)</f>
        <v>Staf Muda I - C/2</v>
      </c>
      <c r="F7" s="10" t="str">
        <f>VLOOKUP($B7,'data muts'!$B:$I,4,FALSE)</f>
        <v>Supervisor Pengawas Operasional</v>
      </c>
      <c r="G7" s="10" t="str">
        <f>VLOOKUP($B7,'data muts'!$B:$I,5,FALSE)</f>
        <v>Supervisor Pengawas Pelayanan</v>
      </c>
    </row>
    <row r="8" spans="1:7">
      <c r="A8" s="10">
        <v>7</v>
      </c>
      <c r="B8" s="10" t="str">
        <f>VLOOKUP(A8,'data muts'!A:H,2,FALSE)</f>
        <v>1.17.01790</v>
      </c>
      <c r="C8" s="11" t="str">
        <f>VLOOKUP($B8,'data muts'!$B:$I,2,FALSE)</f>
        <v>Mochamad Novan Indarto</v>
      </c>
      <c r="D8" s="10" t="str">
        <f>VLOOKUP($B8,'data muts'!$B:$I,3,FALSE)</f>
        <v>Surabaya, 21-11-1992</v>
      </c>
      <c r="E8" s="12" t="str">
        <f>VLOOKUP($B8,'data muts'!$B:$I,7,FALSE)</f>
        <v>Pelaksana Muda I - B/2</v>
      </c>
      <c r="F8" s="10" t="str">
        <f>VLOOKUP($B8,'data muts'!$B:$I,4,FALSE)</f>
        <v>Staf Senior Bagian Pemeliharaan Produksi</v>
      </c>
      <c r="G8" s="10" t="str">
        <f>VLOOKUP($B8,'data muts'!$B:$I,5,FALSE)</f>
        <v>Staf Senior Bagian Pelayanan Teknis Barat</v>
      </c>
    </row>
    <row r="9" spans="1:7">
      <c r="A9" s="10">
        <v>8</v>
      </c>
      <c r="B9" s="10" t="str">
        <f>VLOOKUP(A9,'data muts'!A:H,2,FALSE)</f>
        <v>1.17.01727</v>
      </c>
      <c r="C9" s="11" t="str">
        <f>VLOOKUP($B9,'data muts'!$B:$I,2,FALSE)</f>
        <v>Bagus Dwi Susanto</v>
      </c>
      <c r="D9" s="10" t="str">
        <f>VLOOKUP($B9,'data muts'!$B:$I,3,FALSE)</f>
        <v>Jakarta, 12-07-1993</v>
      </c>
      <c r="E9" s="12" t="str">
        <f>VLOOKUP($B9,'data muts'!$B:$I,7,FALSE)</f>
        <v>Pelaksana Muda I - B/2</v>
      </c>
      <c r="F9" s="10" t="str">
        <f>VLOOKUP($B9,'data muts'!$B:$I,4,FALSE)</f>
        <v>Staf Senior Produksi Karang Pilang</v>
      </c>
      <c r="G9" s="10" t="str">
        <f>VLOOKUP($B9,'data muts'!$B:$I,5,FALSE)</f>
        <v>Staf Senior Laboratorium Pengujian Air</v>
      </c>
    </row>
    <row r="10" spans="1:7">
      <c r="A10" s="10">
        <v>9</v>
      </c>
      <c r="B10" s="10" t="str">
        <f>VLOOKUP(A10,'data muts'!A:H,2,FALSE)</f>
        <v>1.98.01244</v>
      </c>
      <c r="C10" s="11" t="str">
        <f>VLOOKUP($B10,'data muts'!$B:$I,2,FALSE)</f>
        <v>Maryanto Sulistyo</v>
      </c>
      <c r="D10" s="10" t="str">
        <f>VLOOKUP($B10,'data muts'!$B:$I,3,FALSE)</f>
        <v>Surabaya, 21-07-1978</v>
      </c>
      <c r="E10" s="12" t="str">
        <f>VLOOKUP($B10,'data muts'!$B:$I,7,FALSE)</f>
        <v>Pelaksana I - B/4</v>
      </c>
      <c r="F10" s="10" t="str">
        <f>VLOOKUP($B10,'data muts'!$B:$I,4,FALSE)</f>
        <v>Staf Senior Laboratorium Pengujian Air </v>
      </c>
      <c r="G10" s="10" t="str">
        <f>VLOOKUP($B10,'data muts'!$B:$I,5,FALSE)</f>
        <v>Staf Senior Produksi Karang Pilang</v>
      </c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A3" sqref="A3:F12"/>
    </sheetView>
  </sheetViews>
  <sheetFormatPr defaultColWidth="9.14285714285714" defaultRowHeight="15" outlineLevelCol="5"/>
  <cols>
    <col min="1" max="1" width="4.71428571428571" customWidth="1"/>
    <col min="2" max="2" width="10.8571428571429" customWidth="1"/>
    <col min="3" max="3" width="33" customWidth="1"/>
    <col min="4" max="4" width="15.1428571428571" style="2" customWidth="1"/>
    <col min="5" max="5" width="44.1428571428571" style="2" customWidth="1"/>
    <col min="6" max="6" width="27.0666666666667" customWidth="1"/>
  </cols>
  <sheetData>
    <row r="1" ht="26.25" spans="1:6">
      <c r="A1" s="3" t="s">
        <v>421</v>
      </c>
      <c r="B1" s="3"/>
      <c r="C1" s="3"/>
      <c r="D1" s="3"/>
      <c r="E1" s="3"/>
      <c r="F1" s="3"/>
    </row>
    <row r="3" ht="44" customHeight="1" spans="1:6">
      <c r="A3" s="4" t="s">
        <v>422</v>
      </c>
      <c r="B3" s="4" t="s">
        <v>1</v>
      </c>
      <c r="C3" s="4" t="s">
        <v>2</v>
      </c>
      <c r="D3" s="4" t="s">
        <v>423</v>
      </c>
      <c r="E3" s="5" t="s">
        <v>424</v>
      </c>
      <c r="F3" s="4" t="s">
        <v>425</v>
      </c>
    </row>
    <row r="4" s="1" customFormat="1" ht="33" customHeight="1" spans="1:6">
      <c r="A4" s="6">
        <v>1</v>
      </c>
      <c r="B4" s="7" t="str">
        <f>'petik muts'!B2</f>
        <v>1.94.00795</v>
      </c>
      <c r="C4" s="7" t="str">
        <f>'petik muts'!C2</f>
        <v>Drs. Boy Kresnanto</v>
      </c>
      <c r="D4" s="8" t="s">
        <v>426</v>
      </c>
      <c r="E4" s="9" t="s">
        <v>13</v>
      </c>
      <c r="F4" s="7" t="str">
        <f t="shared" ref="F4:F14" si="0">A4&amp;"................."</f>
        <v>1.................</v>
      </c>
    </row>
    <row r="5" ht="33" customHeight="1" spans="1:6">
      <c r="A5" s="6">
        <v>2</v>
      </c>
      <c r="B5" s="7" t="str">
        <f>'petik muts'!B3</f>
        <v>1.06.01347</v>
      </c>
      <c r="C5" s="7" t="str">
        <f>'petik muts'!C3</f>
        <v>Diah Ayu Anggraeni, S.Psi., M.Psi.</v>
      </c>
      <c r="D5" s="8" t="s">
        <v>426</v>
      </c>
      <c r="E5" s="9" t="s">
        <v>18</v>
      </c>
      <c r="F5" s="7" t="str">
        <f t="shared" si="0"/>
        <v>2.................</v>
      </c>
    </row>
    <row r="6" ht="33" customHeight="1" spans="1:6">
      <c r="A6" s="6">
        <v>3</v>
      </c>
      <c r="B6" s="7" t="str">
        <f>'petik muts'!B4</f>
        <v>1.06.01381</v>
      </c>
      <c r="C6" s="7" t="str">
        <f>'petik muts'!C4</f>
        <v>Wafiyuddin, S.T.</v>
      </c>
      <c r="D6" s="8" t="s">
        <v>426</v>
      </c>
      <c r="E6" s="9" t="s">
        <v>25</v>
      </c>
      <c r="F6" s="7" t="str">
        <f t="shared" si="0"/>
        <v>3.................</v>
      </c>
    </row>
    <row r="7" ht="33" customHeight="1" spans="1:6">
      <c r="A7" s="6">
        <v>4</v>
      </c>
      <c r="B7" s="7" t="str">
        <f>'petik muts'!B5</f>
        <v>1.06.01366</v>
      </c>
      <c r="C7" s="7" t="str">
        <f>'petik muts'!C5</f>
        <v>Palupi Wikandari, S.T.</v>
      </c>
      <c r="D7" s="8" t="s">
        <v>426</v>
      </c>
      <c r="E7" s="9" t="s">
        <v>29</v>
      </c>
      <c r="F7" s="7" t="str">
        <f t="shared" si="0"/>
        <v>4.................</v>
      </c>
    </row>
    <row r="8" ht="33" customHeight="1" spans="1:6">
      <c r="A8" s="6">
        <v>5</v>
      </c>
      <c r="B8" s="7" t="str">
        <f>'petik muts'!B6</f>
        <v>1.98.01191</v>
      </c>
      <c r="C8" s="7" t="str">
        <f>'petik muts'!C6</f>
        <v>Indro Guritno, S.E.</v>
      </c>
      <c r="D8" s="8" t="s">
        <v>426</v>
      </c>
      <c r="E8" s="9" t="s">
        <v>36</v>
      </c>
      <c r="F8" s="7" t="str">
        <f t="shared" si="0"/>
        <v>5.................</v>
      </c>
    </row>
    <row r="9" ht="33" customHeight="1" spans="1:6">
      <c r="A9" s="6">
        <v>6</v>
      </c>
      <c r="B9" s="7" t="str">
        <f>'petik muts'!B7</f>
        <v>1.96.00988</v>
      </c>
      <c r="C9" s="7" t="str">
        <f>'petik muts'!C7</f>
        <v>Sunari</v>
      </c>
      <c r="D9" s="8" t="s">
        <v>426</v>
      </c>
      <c r="E9" s="9" t="s">
        <v>36</v>
      </c>
      <c r="F9" s="7" t="str">
        <f t="shared" si="0"/>
        <v>6.................</v>
      </c>
    </row>
    <row r="10" ht="33" customHeight="1" spans="1:6">
      <c r="A10" s="6">
        <v>7</v>
      </c>
      <c r="B10" s="7" t="str">
        <f>'petik muts'!B8</f>
        <v>1.17.01790</v>
      </c>
      <c r="C10" s="7" t="str">
        <f>'petik muts'!C8</f>
        <v>Mochamad Novan Indarto</v>
      </c>
      <c r="D10" s="8" t="s">
        <v>426</v>
      </c>
      <c r="E10" s="9" t="s">
        <v>48</v>
      </c>
      <c r="F10" s="7" t="str">
        <f t="shared" si="0"/>
        <v>7.................</v>
      </c>
    </row>
    <row r="11" ht="33" customHeight="1" spans="1:6">
      <c r="A11" s="6">
        <v>8</v>
      </c>
      <c r="B11" s="7" t="str">
        <f>'petik muts'!B9</f>
        <v>1.17.01727</v>
      </c>
      <c r="C11" s="7" t="str">
        <f>'petik muts'!C9</f>
        <v>Bagus Dwi Susanto</v>
      </c>
      <c r="D11" s="8" t="s">
        <v>426</v>
      </c>
      <c r="E11" s="9" t="s">
        <v>55</v>
      </c>
      <c r="F11" s="7" t="str">
        <f t="shared" si="0"/>
        <v>8.................</v>
      </c>
    </row>
    <row r="12" ht="33" customHeight="1" spans="1:6">
      <c r="A12" s="6">
        <v>9</v>
      </c>
      <c r="B12" s="7" t="str">
        <f>'petik muts'!B10</f>
        <v>1.98.01244</v>
      </c>
      <c r="C12" s="7" t="str">
        <f>'petik muts'!C10</f>
        <v>Maryanto Sulistyo</v>
      </c>
      <c r="D12" s="8" t="s">
        <v>426</v>
      </c>
      <c r="E12" s="9" t="s">
        <v>60</v>
      </c>
      <c r="F12" s="7" t="str">
        <f t="shared" si="0"/>
        <v>9.................</v>
      </c>
    </row>
  </sheetData>
  <mergeCells count="1">
    <mergeCell ref="A1:F1"/>
  </mergeCells>
  <pageMargins left="0.236111111111111" right="0.393055555555556" top="0.826388888888889" bottom="1" header="0.5" footer="0.5"/>
  <pageSetup paperSize="9" scale="72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data muts</vt:lpstr>
      <vt:lpstr>data mutasi (2)</vt:lpstr>
      <vt:lpstr>data mutasi</vt:lpstr>
      <vt:lpstr>Mutasi (2)</vt:lpstr>
      <vt:lpstr>petik</vt:lpstr>
      <vt:lpstr>mutasi 23</vt:lpstr>
      <vt:lpstr>petik muts</vt:lpstr>
      <vt:lpstr>Amplop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staf-sdm</dc:creator>
  <cp:lastModifiedBy>google1576026967</cp:lastModifiedBy>
  <dcterms:created xsi:type="dcterms:W3CDTF">2022-09-01T04:25:00Z</dcterms:created>
  <dcterms:modified xsi:type="dcterms:W3CDTF">2023-08-30T09:03:03Z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36BAEED19426466E9FC5836DAE73159E_13</vt:lpwstr>
  </property>
  <property fmtid="{D5CDD505-2E9C-101B-9397-08002B2CF9AE}" pid="3" name="KSOProductBuildVer">
    <vt:lpwstr>2057-12.2.0.13193</vt:lpwstr>
  </property>
</Properties>
</file>