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0500" activeTab="1"/>
  </bookViews>
  <sheets>
    <sheet name="PERINCIAN" sheetId="1" r:id="rId1"/>
    <sheet name="PEMBAYARAN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L50" i="2"/>
  <c r="L53" l="1"/>
  <c r="L51"/>
  <c r="F60" i="1"/>
  <c r="F59"/>
  <c r="L37"/>
  <c r="E35"/>
  <c r="L35" s="1"/>
  <c r="L39" s="1"/>
  <c r="L31"/>
  <c r="L33" s="1"/>
  <c r="C55" i="2"/>
  <c r="L38" i="1" l="1"/>
  <c r="L40"/>
  <c r="D42"/>
</calcChain>
</file>

<file path=xl/sharedStrings.xml><?xml version="1.0" encoding="utf-8"?>
<sst xmlns="http://schemas.openxmlformats.org/spreadsheetml/2006/main" count="181" uniqueCount="152">
  <si>
    <t>PDAM SURYA SEMBADA</t>
  </si>
  <si>
    <t>NO:</t>
  </si>
  <si>
    <t>KOTA SURABAYA</t>
  </si>
  <si>
    <t xml:space="preserve">PERHITUNGAN PERINCIAN PEMBAYARAN </t>
  </si>
  <si>
    <t>PELANGGAN PDAM KOTA SURABAYA</t>
  </si>
  <si>
    <t>NAMA</t>
  </si>
  <si>
    <t>: Drs. PIED YUDHIANTO. SH</t>
  </si>
  <si>
    <t>ALAMAT</t>
  </si>
  <si>
    <t>: MARINA EMAS BARAT 5/132</t>
  </si>
  <si>
    <t>NOPEL</t>
  </si>
  <si>
    <t>: 2152024</t>
  </si>
  <si>
    <t xml:space="preserve"> </t>
  </si>
  <si>
    <t>TARIP</t>
  </si>
  <si>
    <t>: 4B.2</t>
  </si>
  <si>
    <t>Sanksi Pelanggaran</t>
  </si>
  <si>
    <t>Rp.</t>
  </si>
  <si>
    <t>Biaya Perbaikan</t>
  </si>
  <si>
    <t>Sanksi Segel (Meter / Kopling)</t>
  </si>
  <si>
    <t>Harga Meter</t>
  </si>
  <si>
    <t xml:space="preserve">Sanksi Pompa </t>
  </si>
  <si>
    <t>Sanksi Nyadap Pipa PDAM</t>
  </si>
  <si>
    <t>Jual Air / Mendist.kepersil lain</t>
  </si>
  <si>
    <t>J U M L A H</t>
  </si>
  <si>
    <t>PPN 10%</t>
  </si>
  <si>
    <t>Pemakaian Air</t>
  </si>
  <si>
    <r>
      <t>m</t>
    </r>
    <r>
      <rPr>
        <b/>
        <sz val="18"/>
        <rFont val="Calibri"/>
        <family val="2"/>
      </rPr>
      <t>³</t>
    </r>
  </si>
  <si>
    <t>Tunggakan + Bukaan</t>
  </si>
  <si>
    <t>+</t>
  </si>
  <si>
    <t xml:space="preserve">T O T A L </t>
  </si>
  <si>
    <t>BIAYA MATERAI</t>
  </si>
  <si>
    <t>JUMLAH</t>
  </si>
  <si>
    <t>TERBILANG:</t>
  </si>
  <si>
    <t>Surabaya, 17 Januari 2022</t>
  </si>
  <si>
    <t>DITELITI :</t>
  </si>
  <si>
    <t>DIBUAT OLEH :</t>
  </si>
  <si>
    <t>MANAJER PENERTIBAN</t>
  </si>
  <si>
    <t>SUPERVISOR OPERASI</t>
  </si>
  <si>
    <t>ARI BIMO SAKTI, S.Kom</t>
  </si>
  <si>
    <t>B E J O, ST</t>
  </si>
  <si>
    <t>NIP. 1.05.01322</t>
  </si>
  <si>
    <t>NIP. 1.05.01306</t>
  </si>
  <si>
    <t>DISETUJUI:</t>
  </si>
  <si>
    <t xml:space="preserve">                </t>
  </si>
  <si>
    <t xml:space="preserve"> Plt. MANAJER SENIOR</t>
  </si>
  <si>
    <t>a.n Pelanggan</t>
  </si>
  <si>
    <t xml:space="preserve">KOMERSIAL DAN HUBUNGAN PELANGGAN </t>
  </si>
  <si>
    <t>NB</t>
  </si>
  <si>
    <t>:</t>
  </si>
  <si>
    <t>BIAYA TERSEBUT BELUM TERMASUK BIAYA PROSES PASANG BARU</t>
  </si>
  <si>
    <t>PEMBAYARAN DILAKUKAN VIA TRANSFER KE BANK MANDIRI</t>
  </si>
  <si>
    <t>a.n. PDAM SURYA SEMBADA KOTA SURABAYA</t>
  </si>
  <si>
    <t>NO. REK MANDIRI 1420093040888</t>
  </si>
  <si>
    <t>BUKTI TRANSFER MOHON DIKIRIM KE NO WA 081130515396</t>
  </si>
  <si>
    <t>KE LOKET  E (LANT. 1)</t>
  </si>
  <si>
    <t>SURAT PENETAPAN PEMBAYARAN</t>
  </si>
  <si>
    <t>Sesuai Surat Keputusan Direksi No. 93 tahun 2001 tanggal 11 Mei 2001</t>
  </si>
  <si>
    <t>No. Rec :                 /D/PEN/    I  /2022</t>
  </si>
  <si>
    <t>1.                           2.</t>
  </si>
  <si>
    <t>NAMA PELANGGAN :          ALAMAT PERSIL :</t>
  </si>
  <si>
    <t>Drs. PIED YUDHIANTO. SH</t>
  </si>
  <si>
    <t>TARIF</t>
  </si>
  <si>
    <t>MARINA EMAS BARAT 5/132</t>
  </si>
  <si>
    <t>4B.2</t>
  </si>
  <si>
    <t>3.                         4.                           5.</t>
  </si>
  <si>
    <t>TUTUPAN TGL</t>
  </si>
  <si>
    <t>STATUS LANGGANAN</t>
  </si>
  <si>
    <t>BERITA ACARA TGL</t>
  </si>
  <si>
    <t>TANGGAL DIBUATKAN</t>
  </si>
  <si>
    <t>PELANGGAN AKTIF</t>
  </si>
  <si>
    <t>TUTUPAN</t>
  </si>
  <si>
    <t>JENIS PELANGGARAN</t>
  </si>
  <si>
    <t>Biaya                                 GANTI NAMA          Rp.</t>
  </si>
  <si>
    <t>SANKSI                         PELANG                GARAN         Rp.</t>
  </si>
  <si>
    <t>BIAYA           BUKAAN KEMBALI             Rp.</t>
  </si>
  <si>
    <t>DENDA                                  PENGG. POMPA          Rp.</t>
  </si>
  <si>
    <t>UNTUK PEMBAYARAN</t>
  </si>
  <si>
    <t>JUMLAH YANG                                      HARUS DIBAYAR                                                Rp.</t>
  </si>
  <si>
    <t xml:space="preserve">LAMA </t>
  </si>
  <si>
    <t>BARU</t>
  </si>
  <si>
    <t>PERHITUNGAN</t>
  </si>
  <si>
    <t>41-42</t>
  </si>
  <si>
    <t>4A</t>
  </si>
  <si>
    <t>Sanksi                                                                Pelanggaran</t>
  </si>
  <si>
    <t>Rp</t>
  </si>
  <si>
    <t>3A</t>
  </si>
  <si>
    <t>POMPA</t>
  </si>
  <si>
    <t>3B</t>
  </si>
  <si>
    <t xml:space="preserve">Menyedot langsung dari pipa </t>
  </si>
  <si>
    <t>4C</t>
  </si>
  <si>
    <t xml:space="preserve">PDAM menyedot langsung </t>
  </si>
  <si>
    <t>3C</t>
  </si>
  <si>
    <t>sistim Pararel</t>
  </si>
  <si>
    <t>4D</t>
  </si>
  <si>
    <t>Biaya Perbaikan /      Peralatan</t>
  </si>
  <si>
    <t>4B</t>
  </si>
  <si>
    <t>2A</t>
  </si>
  <si>
    <t>11 a</t>
  </si>
  <si>
    <t>SEGEL</t>
  </si>
  <si>
    <t>11 b-c</t>
  </si>
  <si>
    <t xml:space="preserve">Merubah / merusak segel </t>
  </si>
  <si>
    <t>51-52</t>
  </si>
  <si>
    <t>meter / segel kopling / klem</t>
  </si>
  <si>
    <t>2B</t>
  </si>
  <si>
    <t>METER AIR</t>
  </si>
  <si>
    <t>Merubah letak/mempengaruhi</t>
  </si>
  <si>
    <t>BIAYA PENGGANTIAN PERALATAN</t>
  </si>
  <si>
    <t xml:space="preserve"> jalannya/melepas/merusak/</t>
  </si>
  <si>
    <t>UK. PIPA                      (Inch)</t>
  </si>
  <si>
    <t>PERALATAN                Rp.</t>
  </si>
  <si>
    <t>Uk. METER                      (Inch)</t>
  </si>
  <si>
    <t>HARGA                                 Rp.</t>
  </si>
  <si>
    <t>Harga                     Meter        Air</t>
  </si>
  <si>
    <t xml:space="preserve">merubah arah/menghilangkan </t>
  </si>
  <si>
    <t>1/2-3/4</t>
  </si>
  <si>
    <t>meter air</t>
  </si>
  <si>
    <t>AIR</t>
  </si>
  <si>
    <t xml:space="preserve">Sanksi                              Pompa </t>
  </si>
  <si>
    <t>Mendistribusikan ke persil lain</t>
  </si>
  <si>
    <t xml:space="preserve">/ menjual air tanpa ijin /   </t>
  </si>
  <si>
    <t xml:space="preserve">melepas papan SU/mencemari </t>
  </si>
  <si>
    <t>air di dlm pipa / air keluar</t>
  </si>
  <si>
    <t xml:space="preserve"> rekening tidak terbit</t>
  </si>
  <si>
    <t>PIPA</t>
  </si>
  <si>
    <t>Memindahkan / merubah /</t>
  </si>
  <si>
    <t>PIPA (Inch)</t>
  </si>
  <si>
    <t>PENGGANTIAN PERALATAN   Rp.</t>
  </si>
  <si>
    <t>mengambil pipa penghubung</t>
  </si>
  <si>
    <t>2'</t>
  </si>
  <si>
    <t>/menyadap pipa  distribusi</t>
  </si>
  <si>
    <t>3'</t>
  </si>
  <si>
    <t>Jual Air / Mendist.      kepersil lain</t>
  </si>
  <si>
    <t>/pipa penghubung</t>
  </si>
  <si>
    <t>4'</t>
  </si>
  <si>
    <t>6'</t>
  </si>
  <si>
    <t>NON PELANGGAN</t>
  </si>
  <si>
    <t>8'</t>
  </si>
  <si>
    <t>10'</t>
  </si>
  <si>
    <t>12'</t>
  </si>
  <si>
    <t>PPn 10%</t>
  </si>
  <si>
    <t>M3 Tambahan Pemakaian Air</t>
  </si>
  <si>
    <t>T O T A L</t>
  </si>
  <si>
    <t xml:space="preserve">TERBILANG : </t>
  </si>
  <si>
    <t>Catatan</t>
  </si>
  <si>
    <t>Menyetujui</t>
  </si>
  <si>
    <t>Mengetahui</t>
  </si>
  <si>
    <t>Diteliti / Koreksi oleh</t>
  </si>
  <si>
    <t>Manajer Penertiban</t>
  </si>
  <si>
    <t>SPV. Operasi</t>
  </si>
  <si>
    <t>SPV. Tutupan &amp; Bukaan</t>
  </si>
  <si>
    <t>M. SYIRI SUPRAYITNAN</t>
  </si>
  <si>
    <t>NIP 1.05.01322</t>
  </si>
  <si>
    <t>NIP. 1.95.00857</t>
  </si>
</sst>
</file>

<file path=xl/styles.xml><?xml version="1.0" encoding="utf-8"?>
<styleSheet xmlns="http://schemas.openxmlformats.org/spreadsheetml/2006/main">
  <numFmts count="3">
    <numFmt numFmtId="164" formatCode="#0#00000000000"/>
    <numFmt numFmtId="165" formatCode="[$-421]dd\ mmmm\ yyyy;@"/>
    <numFmt numFmtId="166" formatCode="#,##0;[Red]#,##0"/>
  </numFmts>
  <fonts count="16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b/>
      <i/>
      <sz val="18"/>
      <name val="Arial"/>
      <family val="2"/>
    </font>
    <font>
      <b/>
      <sz val="18"/>
      <name val="Calibri"/>
      <family val="2"/>
    </font>
    <font>
      <u/>
      <sz val="18"/>
      <name val="Arial"/>
      <family val="2"/>
    </font>
    <font>
      <b/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5.5"/>
      <color indexed="8"/>
      <name val="Calibri"/>
      <family val="2"/>
    </font>
    <font>
      <b/>
      <u/>
      <sz val="8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b/>
      <sz val="8"/>
      <name val="Calibri"/>
      <family val="2"/>
      <scheme val="minor"/>
    </font>
    <font>
      <b/>
      <sz val="6"/>
      <color indexed="8"/>
      <name val="Calibri"/>
      <family val="2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3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12" fontId="7" fillId="0" borderId="12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vertical="center"/>
    </xf>
    <xf numFmtId="3" fontId="12" fillId="0" borderId="16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1</xdr:col>
      <xdr:colOff>66675</xdr:colOff>
      <xdr:row>2</xdr:row>
      <xdr:rowOff>28575</xdr:rowOff>
    </xdr:to>
    <xdr:pic>
      <xdr:nvPicPr>
        <xdr:cNvPr id="2" name="Picture 1" descr="H:\LOGO_PDAM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0"/>
          <a:ext cx="8763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76200</xdr:rowOff>
    </xdr:from>
    <xdr:to>
      <xdr:col>2</xdr:col>
      <xdr:colOff>228600</xdr:colOff>
      <xdr:row>8</xdr:row>
      <xdr:rowOff>57150</xdr:rowOff>
    </xdr:to>
    <xdr:sp macro="" textlink="">
      <xdr:nvSpPr>
        <xdr:cNvPr id="2" name="Rectangle 1"/>
        <xdr:cNvSpPr/>
      </xdr:nvSpPr>
      <xdr:spPr>
        <a:xfrm>
          <a:off x="1333500" y="1200150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66675</xdr:colOff>
      <xdr:row>7</xdr:row>
      <xdr:rowOff>76200</xdr:rowOff>
    </xdr:from>
    <xdr:to>
      <xdr:col>5</xdr:col>
      <xdr:colOff>266700</xdr:colOff>
      <xdr:row>8</xdr:row>
      <xdr:rowOff>47625</xdr:rowOff>
    </xdr:to>
    <xdr:sp macro="" textlink="">
      <xdr:nvSpPr>
        <xdr:cNvPr id="3" name="Rectangle 2"/>
        <xdr:cNvSpPr/>
      </xdr:nvSpPr>
      <xdr:spPr>
        <a:xfrm>
          <a:off x="2638425" y="1200150"/>
          <a:ext cx="200025" cy="1143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29210</xdr:colOff>
      <xdr:row>16</xdr:row>
      <xdr:rowOff>9525</xdr:rowOff>
    </xdr:from>
    <xdr:to>
      <xdr:col>0</xdr:col>
      <xdr:colOff>219710</xdr:colOff>
      <xdr:row>16</xdr:row>
      <xdr:rowOff>133350</xdr:rowOff>
    </xdr:to>
    <xdr:sp macro="" textlink="">
      <xdr:nvSpPr>
        <xdr:cNvPr id="4" name="Rectangle 1"/>
        <xdr:cNvSpPr/>
      </xdr:nvSpPr>
      <xdr:spPr>
        <a:xfrm>
          <a:off x="29210" y="2419350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29210</xdr:colOff>
      <xdr:row>23</xdr:row>
      <xdr:rowOff>9525</xdr:rowOff>
    </xdr:from>
    <xdr:to>
      <xdr:col>0</xdr:col>
      <xdr:colOff>219710</xdr:colOff>
      <xdr:row>23</xdr:row>
      <xdr:rowOff>133350</xdr:rowOff>
    </xdr:to>
    <xdr:sp macro="" textlink="">
      <xdr:nvSpPr>
        <xdr:cNvPr id="5" name="Rectangle 1"/>
        <xdr:cNvSpPr/>
      </xdr:nvSpPr>
      <xdr:spPr>
        <a:xfrm>
          <a:off x="29210" y="3419475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29210</xdr:colOff>
      <xdr:row>27</xdr:row>
      <xdr:rowOff>0</xdr:rowOff>
    </xdr:from>
    <xdr:to>
      <xdr:col>0</xdr:col>
      <xdr:colOff>219710</xdr:colOff>
      <xdr:row>27</xdr:row>
      <xdr:rowOff>123825</xdr:rowOff>
    </xdr:to>
    <xdr:sp macro="" textlink="">
      <xdr:nvSpPr>
        <xdr:cNvPr id="6" name="Rectangle 1"/>
        <xdr:cNvSpPr/>
      </xdr:nvSpPr>
      <xdr:spPr>
        <a:xfrm>
          <a:off x="29210" y="3981450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39370</xdr:colOff>
      <xdr:row>33</xdr:row>
      <xdr:rowOff>9525</xdr:rowOff>
    </xdr:from>
    <xdr:to>
      <xdr:col>0</xdr:col>
      <xdr:colOff>229870</xdr:colOff>
      <xdr:row>33</xdr:row>
      <xdr:rowOff>133350</xdr:rowOff>
    </xdr:to>
    <xdr:sp macro="" textlink="">
      <xdr:nvSpPr>
        <xdr:cNvPr id="7" name="Rectangle 1"/>
        <xdr:cNvSpPr/>
      </xdr:nvSpPr>
      <xdr:spPr>
        <a:xfrm>
          <a:off x="39370" y="4991100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29210</xdr:colOff>
      <xdr:row>40</xdr:row>
      <xdr:rowOff>0</xdr:rowOff>
    </xdr:from>
    <xdr:to>
      <xdr:col>0</xdr:col>
      <xdr:colOff>219710</xdr:colOff>
      <xdr:row>40</xdr:row>
      <xdr:rowOff>123825</xdr:rowOff>
    </xdr:to>
    <xdr:sp macro="" textlink="">
      <xdr:nvSpPr>
        <xdr:cNvPr id="8" name="Rectangle 1"/>
        <xdr:cNvSpPr/>
      </xdr:nvSpPr>
      <xdr:spPr>
        <a:xfrm>
          <a:off x="29210" y="5981700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39370</xdr:colOff>
      <xdr:row>45</xdr:row>
      <xdr:rowOff>133350</xdr:rowOff>
    </xdr:from>
    <xdr:to>
      <xdr:col>0</xdr:col>
      <xdr:colOff>229870</xdr:colOff>
      <xdr:row>46</xdr:row>
      <xdr:rowOff>114300</xdr:rowOff>
    </xdr:to>
    <xdr:sp macro="" textlink="">
      <xdr:nvSpPr>
        <xdr:cNvPr id="9" name="Rectangle 1"/>
        <xdr:cNvSpPr/>
      </xdr:nvSpPr>
      <xdr:spPr>
        <a:xfrm>
          <a:off x="39370" y="6829425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39370</xdr:colOff>
      <xdr:row>6</xdr:row>
      <xdr:rowOff>15240</xdr:rowOff>
    </xdr:from>
    <xdr:to>
      <xdr:col>7</xdr:col>
      <xdr:colOff>239395</xdr:colOff>
      <xdr:row>6</xdr:row>
      <xdr:rowOff>129540</xdr:rowOff>
    </xdr:to>
    <xdr:sp macro="" textlink="">
      <xdr:nvSpPr>
        <xdr:cNvPr id="10" name="Rectangle 2"/>
        <xdr:cNvSpPr/>
      </xdr:nvSpPr>
      <xdr:spPr>
        <a:xfrm>
          <a:off x="3868420" y="996315"/>
          <a:ext cx="200025" cy="1143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31750</xdr:colOff>
      <xdr:row>16</xdr:row>
      <xdr:rowOff>9525</xdr:rowOff>
    </xdr:from>
    <xdr:to>
      <xdr:col>8</xdr:col>
      <xdr:colOff>222250</xdr:colOff>
      <xdr:row>16</xdr:row>
      <xdr:rowOff>133350</xdr:rowOff>
    </xdr:to>
    <xdr:sp macro="" textlink="">
      <xdr:nvSpPr>
        <xdr:cNvPr id="11" name="Rectangle 1"/>
        <xdr:cNvSpPr/>
      </xdr:nvSpPr>
      <xdr:spPr>
        <a:xfrm>
          <a:off x="4479925" y="2419350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  <xdr:txBody>
        <a:bodyPr/>
        <a:lstStyle/>
        <a:p>
          <a:endParaRPr lang="en-US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8</xdr:col>
      <xdr:colOff>37465</xdr:colOff>
      <xdr:row>21</xdr:row>
      <xdr:rowOff>3175</xdr:rowOff>
    </xdr:from>
    <xdr:to>
      <xdr:col>8</xdr:col>
      <xdr:colOff>227965</xdr:colOff>
      <xdr:row>21</xdr:row>
      <xdr:rowOff>127000</xdr:rowOff>
    </xdr:to>
    <xdr:sp macro="" textlink="">
      <xdr:nvSpPr>
        <xdr:cNvPr id="12" name="Rectangle 1"/>
        <xdr:cNvSpPr/>
      </xdr:nvSpPr>
      <xdr:spPr>
        <a:xfrm>
          <a:off x="4485640" y="3127375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29210</xdr:colOff>
      <xdr:row>26</xdr:row>
      <xdr:rowOff>9525</xdr:rowOff>
    </xdr:from>
    <xdr:to>
      <xdr:col>8</xdr:col>
      <xdr:colOff>219710</xdr:colOff>
      <xdr:row>26</xdr:row>
      <xdr:rowOff>133350</xdr:rowOff>
    </xdr:to>
    <xdr:sp macro="" textlink="">
      <xdr:nvSpPr>
        <xdr:cNvPr id="13" name="Rectangle 1"/>
        <xdr:cNvSpPr/>
      </xdr:nvSpPr>
      <xdr:spPr>
        <a:xfrm>
          <a:off x="4477385" y="3848100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29845</xdr:colOff>
      <xdr:row>30</xdr:row>
      <xdr:rowOff>0</xdr:rowOff>
    </xdr:from>
    <xdr:to>
      <xdr:col>8</xdr:col>
      <xdr:colOff>220345</xdr:colOff>
      <xdr:row>30</xdr:row>
      <xdr:rowOff>123825</xdr:rowOff>
    </xdr:to>
    <xdr:sp macro="" textlink="">
      <xdr:nvSpPr>
        <xdr:cNvPr id="14" name="Rectangle 1"/>
        <xdr:cNvSpPr/>
      </xdr:nvSpPr>
      <xdr:spPr>
        <a:xfrm>
          <a:off x="4478020" y="4552950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25400</xdr:colOff>
      <xdr:row>35</xdr:row>
      <xdr:rowOff>9525</xdr:rowOff>
    </xdr:from>
    <xdr:to>
      <xdr:col>8</xdr:col>
      <xdr:colOff>215900</xdr:colOff>
      <xdr:row>35</xdr:row>
      <xdr:rowOff>133350</xdr:rowOff>
    </xdr:to>
    <xdr:sp macro="" textlink="">
      <xdr:nvSpPr>
        <xdr:cNvPr id="15" name="Rectangle 1"/>
        <xdr:cNvSpPr/>
      </xdr:nvSpPr>
      <xdr:spPr>
        <a:xfrm>
          <a:off x="4473575" y="5276850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38100</xdr:colOff>
      <xdr:row>40</xdr:row>
      <xdr:rowOff>19050</xdr:rowOff>
    </xdr:from>
    <xdr:to>
      <xdr:col>8</xdr:col>
      <xdr:colOff>228600</xdr:colOff>
      <xdr:row>41</xdr:row>
      <xdr:rowOff>0</xdr:rowOff>
    </xdr:to>
    <xdr:sp macro="" textlink="">
      <xdr:nvSpPr>
        <xdr:cNvPr id="16" name="Rectangle 1"/>
        <xdr:cNvSpPr/>
      </xdr:nvSpPr>
      <xdr:spPr>
        <a:xfrm>
          <a:off x="4486275" y="6000750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27305</xdr:colOff>
      <xdr:row>45</xdr:row>
      <xdr:rowOff>0</xdr:rowOff>
    </xdr:from>
    <xdr:to>
      <xdr:col>8</xdr:col>
      <xdr:colOff>217805</xdr:colOff>
      <xdr:row>45</xdr:row>
      <xdr:rowOff>123825</xdr:rowOff>
    </xdr:to>
    <xdr:sp macro="" textlink="">
      <xdr:nvSpPr>
        <xdr:cNvPr id="17" name="Rectangle 1"/>
        <xdr:cNvSpPr/>
      </xdr:nvSpPr>
      <xdr:spPr>
        <a:xfrm>
          <a:off x="4475480" y="6696075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38735</xdr:colOff>
      <xdr:row>6</xdr:row>
      <xdr:rowOff>15875</xdr:rowOff>
    </xdr:from>
    <xdr:to>
      <xdr:col>1</xdr:col>
      <xdr:colOff>238760</xdr:colOff>
      <xdr:row>6</xdr:row>
      <xdr:rowOff>130175</xdr:rowOff>
    </xdr:to>
    <xdr:sp macro="" textlink="">
      <xdr:nvSpPr>
        <xdr:cNvPr id="18" name="Rectangle 2"/>
        <xdr:cNvSpPr/>
      </xdr:nvSpPr>
      <xdr:spPr>
        <a:xfrm>
          <a:off x="286385" y="996950"/>
          <a:ext cx="200025" cy="1143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10</xdr:col>
      <xdr:colOff>38100</xdr:colOff>
      <xdr:row>6</xdr:row>
      <xdr:rowOff>9525</xdr:rowOff>
    </xdr:from>
    <xdr:to>
      <xdr:col>11</xdr:col>
      <xdr:colOff>28575</xdr:colOff>
      <xdr:row>6</xdr:row>
      <xdr:rowOff>133350</xdr:rowOff>
    </xdr:to>
    <xdr:sp macro="" textlink="">
      <xdr:nvSpPr>
        <xdr:cNvPr id="19" name="Rectangle 1"/>
        <xdr:cNvSpPr/>
      </xdr:nvSpPr>
      <xdr:spPr>
        <a:xfrm>
          <a:off x="5429250" y="990600"/>
          <a:ext cx="190500" cy="123825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314325</xdr:colOff>
      <xdr:row>30</xdr:row>
      <xdr:rowOff>19050</xdr:rowOff>
    </xdr:from>
    <xdr:to>
      <xdr:col>4</xdr:col>
      <xdr:colOff>474980</xdr:colOff>
      <xdr:row>30</xdr:row>
      <xdr:rowOff>114300</xdr:rowOff>
    </xdr:to>
    <xdr:sp macro="" textlink="">
      <xdr:nvSpPr>
        <xdr:cNvPr id="20" name="Rectangle 1"/>
        <xdr:cNvSpPr/>
      </xdr:nvSpPr>
      <xdr:spPr>
        <a:xfrm>
          <a:off x="2371725" y="4572000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31</xdr:row>
      <xdr:rowOff>38100</xdr:rowOff>
    </xdr:from>
    <xdr:to>
      <xdr:col>4</xdr:col>
      <xdr:colOff>484505</xdr:colOff>
      <xdr:row>31</xdr:row>
      <xdr:rowOff>133350</xdr:rowOff>
    </xdr:to>
    <xdr:sp macro="" textlink="">
      <xdr:nvSpPr>
        <xdr:cNvPr id="21" name="Rectangle 1"/>
        <xdr:cNvSpPr/>
      </xdr:nvSpPr>
      <xdr:spPr>
        <a:xfrm>
          <a:off x="2381250" y="473392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314325</xdr:colOff>
      <xdr:row>32</xdr:row>
      <xdr:rowOff>28575</xdr:rowOff>
    </xdr:from>
    <xdr:to>
      <xdr:col>4</xdr:col>
      <xdr:colOff>474980</xdr:colOff>
      <xdr:row>32</xdr:row>
      <xdr:rowOff>123825</xdr:rowOff>
    </xdr:to>
    <xdr:sp macro="" textlink="">
      <xdr:nvSpPr>
        <xdr:cNvPr id="22" name="Rectangle 1"/>
        <xdr:cNvSpPr/>
      </xdr:nvSpPr>
      <xdr:spPr>
        <a:xfrm>
          <a:off x="2371725" y="486727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33</xdr:row>
      <xdr:rowOff>28575</xdr:rowOff>
    </xdr:from>
    <xdr:to>
      <xdr:col>4</xdr:col>
      <xdr:colOff>484505</xdr:colOff>
      <xdr:row>33</xdr:row>
      <xdr:rowOff>123825</xdr:rowOff>
    </xdr:to>
    <xdr:sp macro="" textlink="">
      <xdr:nvSpPr>
        <xdr:cNvPr id="23" name="Rectangle 1"/>
        <xdr:cNvSpPr/>
      </xdr:nvSpPr>
      <xdr:spPr>
        <a:xfrm>
          <a:off x="2381250" y="5010150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19050</xdr:colOff>
      <xdr:row>30</xdr:row>
      <xdr:rowOff>19050</xdr:rowOff>
    </xdr:from>
    <xdr:to>
      <xdr:col>6</xdr:col>
      <xdr:colOff>179705</xdr:colOff>
      <xdr:row>30</xdr:row>
      <xdr:rowOff>114300</xdr:rowOff>
    </xdr:to>
    <xdr:sp macro="" textlink="">
      <xdr:nvSpPr>
        <xdr:cNvPr id="24" name="Rectangle 1"/>
        <xdr:cNvSpPr/>
      </xdr:nvSpPr>
      <xdr:spPr>
        <a:xfrm>
          <a:off x="3200400" y="4572000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19050</xdr:colOff>
      <xdr:row>31</xdr:row>
      <xdr:rowOff>9525</xdr:rowOff>
    </xdr:from>
    <xdr:to>
      <xdr:col>6</xdr:col>
      <xdr:colOff>179705</xdr:colOff>
      <xdr:row>31</xdr:row>
      <xdr:rowOff>104775</xdr:rowOff>
    </xdr:to>
    <xdr:sp macro="" textlink="">
      <xdr:nvSpPr>
        <xdr:cNvPr id="25" name="Rectangle 1"/>
        <xdr:cNvSpPr/>
      </xdr:nvSpPr>
      <xdr:spPr>
        <a:xfrm>
          <a:off x="3200400" y="4705350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19050</xdr:colOff>
      <xdr:row>32</xdr:row>
      <xdr:rowOff>28575</xdr:rowOff>
    </xdr:from>
    <xdr:to>
      <xdr:col>6</xdr:col>
      <xdr:colOff>179705</xdr:colOff>
      <xdr:row>32</xdr:row>
      <xdr:rowOff>123825</xdr:rowOff>
    </xdr:to>
    <xdr:sp macro="" textlink="">
      <xdr:nvSpPr>
        <xdr:cNvPr id="26" name="Rectangle 1"/>
        <xdr:cNvSpPr/>
      </xdr:nvSpPr>
      <xdr:spPr>
        <a:xfrm>
          <a:off x="3200400" y="486727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38100</xdr:colOff>
      <xdr:row>39</xdr:row>
      <xdr:rowOff>38100</xdr:rowOff>
    </xdr:from>
    <xdr:to>
      <xdr:col>6</xdr:col>
      <xdr:colOff>198755</xdr:colOff>
      <xdr:row>39</xdr:row>
      <xdr:rowOff>133350</xdr:rowOff>
    </xdr:to>
    <xdr:sp macro="" textlink="">
      <xdr:nvSpPr>
        <xdr:cNvPr id="27" name="Rectangle 1"/>
        <xdr:cNvSpPr/>
      </xdr:nvSpPr>
      <xdr:spPr>
        <a:xfrm>
          <a:off x="3219450" y="587692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19050</xdr:colOff>
      <xdr:row>33</xdr:row>
      <xdr:rowOff>28575</xdr:rowOff>
    </xdr:from>
    <xdr:to>
      <xdr:col>6</xdr:col>
      <xdr:colOff>179705</xdr:colOff>
      <xdr:row>33</xdr:row>
      <xdr:rowOff>123825</xdr:rowOff>
    </xdr:to>
    <xdr:sp macro="" textlink="">
      <xdr:nvSpPr>
        <xdr:cNvPr id="28" name="Rectangle 1"/>
        <xdr:cNvSpPr/>
      </xdr:nvSpPr>
      <xdr:spPr>
        <a:xfrm>
          <a:off x="3200400" y="5010150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38100</xdr:colOff>
      <xdr:row>38</xdr:row>
      <xdr:rowOff>38100</xdr:rowOff>
    </xdr:from>
    <xdr:to>
      <xdr:col>6</xdr:col>
      <xdr:colOff>198755</xdr:colOff>
      <xdr:row>38</xdr:row>
      <xdr:rowOff>133350</xdr:rowOff>
    </xdr:to>
    <xdr:sp macro="" textlink="">
      <xdr:nvSpPr>
        <xdr:cNvPr id="29" name="Rectangle 1"/>
        <xdr:cNvSpPr/>
      </xdr:nvSpPr>
      <xdr:spPr>
        <a:xfrm>
          <a:off x="3219450" y="5734050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28575</xdr:colOff>
      <xdr:row>40</xdr:row>
      <xdr:rowOff>19050</xdr:rowOff>
    </xdr:from>
    <xdr:to>
      <xdr:col>6</xdr:col>
      <xdr:colOff>189230</xdr:colOff>
      <xdr:row>40</xdr:row>
      <xdr:rowOff>114300</xdr:rowOff>
    </xdr:to>
    <xdr:sp macro="" textlink="">
      <xdr:nvSpPr>
        <xdr:cNvPr id="30" name="Rectangle 1"/>
        <xdr:cNvSpPr/>
      </xdr:nvSpPr>
      <xdr:spPr>
        <a:xfrm>
          <a:off x="3209925" y="6000750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28575</xdr:colOff>
      <xdr:row>34</xdr:row>
      <xdr:rowOff>9525</xdr:rowOff>
    </xdr:from>
    <xdr:to>
      <xdr:col>6</xdr:col>
      <xdr:colOff>189230</xdr:colOff>
      <xdr:row>34</xdr:row>
      <xdr:rowOff>104775</xdr:rowOff>
    </xdr:to>
    <xdr:sp macro="" textlink="">
      <xdr:nvSpPr>
        <xdr:cNvPr id="31" name="Rectangle 1"/>
        <xdr:cNvSpPr/>
      </xdr:nvSpPr>
      <xdr:spPr>
        <a:xfrm>
          <a:off x="3209925" y="513397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28575</xdr:colOff>
      <xdr:row>37</xdr:row>
      <xdr:rowOff>19050</xdr:rowOff>
    </xdr:from>
    <xdr:to>
      <xdr:col>6</xdr:col>
      <xdr:colOff>189230</xdr:colOff>
      <xdr:row>37</xdr:row>
      <xdr:rowOff>114300</xdr:rowOff>
    </xdr:to>
    <xdr:sp macro="" textlink="">
      <xdr:nvSpPr>
        <xdr:cNvPr id="32" name="Rectangle 1"/>
        <xdr:cNvSpPr/>
      </xdr:nvSpPr>
      <xdr:spPr>
        <a:xfrm>
          <a:off x="3209925" y="557212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28575</xdr:colOff>
      <xdr:row>36</xdr:row>
      <xdr:rowOff>28575</xdr:rowOff>
    </xdr:from>
    <xdr:to>
      <xdr:col>6</xdr:col>
      <xdr:colOff>189230</xdr:colOff>
      <xdr:row>36</xdr:row>
      <xdr:rowOff>123825</xdr:rowOff>
    </xdr:to>
    <xdr:sp macro="" textlink="">
      <xdr:nvSpPr>
        <xdr:cNvPr id="33" name="Rectangle 1"/>
        <xdr:cNvSpPr/>
      </xdr:nvSpPr>
      <xdr:spPr>
        <a:xfrm>
          <a:off x="3209925" y="543877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28575</xdr:colOff>
      <xdr:row>35</xdr:row>
      <xdr:rowOff>19050</xdr:rowOff>
    </xdr:from>
    <xdr:to>
      <xdr:col>6</xdr:col>
      <xdr:colOff>189230</xdr:colOff>
      <xdr:row>35</xdr:row>
      <xdr:rowOff>114300</xdr:rowOff>
    </xdr:to>
    <xdr:sp macro="" textlink="">
      <xdr:nvSpPr>
        <xdr:cNvPr id="34" name="Rectangle 1"/>
        <xdr:cNvSpPr/>
      </xdr:nvSpPr>
      <xdr:spPr>
        <a:xfrm>
          <a:off x="3209925" y="528637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104775</xdr:colOff>
      <xdr:row>47</xdr:row>
      <xdr:rowOff>19050</xdr:rowOff>
    </xdr:from>
    <xdr:to>
      <xdr:col>2</xdr:col>
      <xdr:colOff>265430</xdr:colOff>
      <xdr:row>47</xdr:row>
      <xdr:rowOff>114300</xdr:rowOff>
    </xdr:to>
    <xdr:sp macro="" textlink="">
      <xdr:nvSpPr>
        <xdr:cNvPr id="35" name="Rectangle 1"/>
        <xdr:cNvSpPr/>
      </xdr:nvSpPr>
      <xdr:spPr>
        <a:xfrm>
          <a:off x="1400175" y="700087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104775</xdr:colOff>
      <xdr:row>44</xdr:row>
      <xdr:rowOff>28575</xdr:rowOff>
    </xdr:from>
    <xdr:to>
      <xdr:col>2</xdr:col>
      <xdr:colOff>265430</xdr:colOff>
      <xdr:row>44</xdr:row>
      <xdr:rowOff>123825</xdr:rowOff>
    </xdr:to>
    <xdr:sp macro="" textlink="">
      <xdr:nvSpPr>
        <xdr:cNvPr id="36" name="Rectangle 1"/>
        <xdr:cNvSpPr/>
      </xdr:nvSpPr>
      <xdr:spPr>
        <a:xfrm>
          <a:off x="1400175" y="658177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104775</xdr:colOff>
      <xdr:row>48</xdr:row>
      <xdr:rowOff>19050</xdr:rowOff>
    </xdr:from>
    <xdr:to>
      <xdr:col>2</xdr:col>
      <xdr:colOff>265430</xdr:colOff>
      <xdr:row>48</xdr:row>
      <xdr:rowOff>114300</xdr:rowOff>
    </xdr:to>
    <xdr:sp macro="" textlink="">
      <xdr:nvSpPr>
        <xdr:cNvPr id="37" name="Rectangle 1"/>
        <xdr:cNvSpPr/>
      </xdr:nvSpPr>
      <xdr:spPr>
        <a:xfrm>
          <a:off x="1400175" y="7143750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104775</xdr:colOff>
      <xdr:row>46</xdr:row>
      <xdr:rowOff>28575</xdr:rowOff>
    </xdr:from>
    <xdr:to>
      <xdr:col>2</xdr:col>
      <xdr:colOff>265430</xdr:colOff>
      <xdr:row>46</xdr:row>
      <xdr:rowOff>123825</xdr:rowOff>
    </xdr:to>
    <xdr:sp macro="" textlink="">
      <xdr:nvSpPr>
        <xdr:cNvPr id="38" name="Rectangle 1"/>
        <xdr:cNvSpPr/>
      </xdr:nvSpPr>
      <xdr:spPr>
        <a:xfrm>
          <a:off x="1400175" y="686752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104775</xdr:colOff>
      <xdr:row>43</xdr:row>
      <xdr:rowOff>0</xdr:rowOff>
    </xdr:from>
    <xdr:to>
      <xdr:col>2</xdr:col>
      <xdr:colOff>265430</xdr:colOff>
      <xdr:row>43</xdr:row>
      <xdr:rowOff>95250</xdr:rowOff>
    </xdr:to>
    <xdr:sp macro="" textlink="">
      <xdr:nvSpPr>
        <xdr:cNvPr id="39" name="Rectangle 1"/>
        <xdr:cNvSpPr/>
      </xdr:nvSpPr>
      <xdr:spPr>
        <a:xfrm>
          <a:off x="1400175" y="641032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104775</xdr:colOff>
      <xdr:row>45</xdr:row>
      <xdr:rowOff>28575</xdr:rowOff>
    </xdr:from>
    <xdr:to>
      <xdr:col>2</xdr:col>
      <xdr:colOff>265430</xdr:colOff>
      <xdr:row>45</xdr:row>
      <xdr:rowOff>123825</xdr:rowOff>
    </xdr:to>
    <xdr:sp macro="" textlink="">
      <xdr:nvSpPr>
        <xdr:cNvPr id="40" name="Rectangle 1"/>
        <xdr:cNvSpPr/>
      </xdr:nvSpPr>
      <xdr:spPr>
        <a:xfrm>
          <a:off x="1400175" y="6724650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104775</xdr:colOff>
      <xdr:row>42</xdr:row>
      <xdr:rowOff>9525</xdr:rowOff>
    </xdr:from>
    <xdr:to>
      <xdr:col>2</xdr:col>
      <xdr:colOff>265430</xdr:colOff>
      <xdr:row>42</xdr:row>
      <xdr:rowOff>104775</xdr:rowOff>
    </xdr:to>
    <xdr:sp macro="" textlink="">
      <xdr:nvSpPr>
        <xdr:cNvPr id="41" name="Rectangle 1"/>
        <xdr:cNvSpPr/>
      </xdr:nvSpPr>
      <xdr:spPr>
        <a:xfrm>
          <a:off x="1400175" y="6276975"/>
          <a:ext cx="160655" cy="95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43815</xdr:colOff>
      <xdr:row>51</xdr:row>
      <xdr:rowOff>16510</xdr:rowOff>
    </xdr:from>
    <xdr:to>
      <xdr:col>0</xdr:col>
      <xdr:colOff>234315</xdr:colOff>
      <xdr:row>51</xdr:row>
      <xdr:rowOff>130810</xdr:rowOff>
    </xdr:to>
    <xdr:sp macro="" textlink="">
      <xdr:nvSpPr>
        <xdr:cNvPr id="42" name="Rectangle 1"/>
        <xdr:cNvSpPr/>
      </xdr:nvSpPr>
      <xdr:spPr>
        <a:xfrm>
          <a:off x="43815" y="7626985"/>
          <a:ext cx="190500" cy="1143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70AD47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bilang%20excel%202016\terbilang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definedNames>
      <definedName name="terbilang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9"/>
  <sheetViews>
    <sheetView topLeftCell="A37" zoomScale="55" zoomScaleNormal="55" workbookViewId="0">
      <selection activeCell="M63" sqref="M63"/>
    </sheetView>
  </sheetViews>
  <sheetFormatPr defaultColWidth="17" defaultRowHeight="23.25"/>
  <cols>
    <col min="1" max="11" width="17" style="1"/>
    <col min="12" max="12" width="22" style="1" customWidth="1"/>
    <col min="13" max="16384" width="17" style="1"/>
  </cols>
  <sheetData>
    <row r="1" spans="1:14">
      <c r="B1" s="2" t="s">
        <v>0</v>
      </c>
      <c r="C1" s="2"/>
      <c r="D1" s="2"/>
      <c r="M1" s="3" t="s">
        <v>1</v>
      </c>
      <c r="N1" s="3"/>
    </row>
    <row r="2" spans="1:14">
      <c r="B2" s="2" t="s">
        <v>2</v>
      </c>
      <c r="C2" s="2"/>
      <c r="D2" s="2"/>
    </row>
    <row r="3" spans="1:14">
      <c r="B3" s="4"/>
      <c r="C3" s="4"/>
      <c r="D3" s="4"/>
    </row>
    <row r="4" spans="1:14">
      <c r="B4" s="4"/>
      <c r="C4" s="4"/>
      <c r="D4" s="4"/>
    </row>
    <row r="5" spans="1:14">
      <c r="B5" s="4"/>
      <c r="C5" s="4"/>
      <c r="D5" s="4"/>
    </row>
    <row r="7" spans="1:14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>
      <c r="B11" s="6" t="s">
        <v>5</v>
      </c>
      <c r="C11" s="6"/>
      <c r="D11" s="7" t="s">
        <v>6</v>
      </c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B12" s="6" t="s">
        <v>7</v>
      </c>
      <c r="C12" s="6"/>
      <c r="D12" s="7" t="s">
        <v>8</v>
      </c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>
      <c r="B13" s="6" t="s">
        <v>9</v>
      </c>
      <c r="C13" s="6"/>
      <c r="D13" s="7" t="s">
        <v>10</v>
      </c>
      <c r="E13" s="4"/>
      <c r="F13" s="4"/>
      <c r="G13" s="4"/>
      <c r="H13" s="4"/>
      <c r="I13" s="4"/>
      <c r="J13" s="4"/>
      <c r="K13" s="4"/>
      <c r="L13" s="4"/>
      <c r="M13" s="4" t="s">
        <v>11</v>
      </c>
      <c r="N13" s="4"/>
    </row>
    <row r="14" spans="1:14">
      <c r="B14" s="6" t="s">
        <v>12</v>
      </c>
      <c r="C14" s="6"/>
      <c r="D14" s="7" t="s">
        <v>13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8" spans="2:12">
      <c r="B18" s="1">
        <v>1</v>
      </c>
      <c r="C18" s="1" t="s">
        <v>14</v>
      </c>
      <c r="H18" s="1" t="s">
        <v>15</v>
      </c>
      <c r="L18" s="8">
        <v>0</v>
      </c>
    </row>
    <row r="19" spans="2:12">
      <c r="L19" s="8"/>
    </row>
    <row r="20" spans="2:12">
      <c r="B20" s="1">
        <v>2</v>
      </c>
      <c r="C20" s="1" t="s">
        <v>16</v>
      </c>
      <c r="H20" s="1" t="s">
        <v>15</v>
      </c>
      <c r="L20" s="8">
        <v>0</v>
      </c>
    </row>
    <row r="21" spans="2:12">
      <c r="L21" s="8"/>
    </row>
    <row r="22" spans="2:12">
      <c r="B22" s="1">
        <v>3</v>
      </c>
      <c r="C22" s="1" t="s">
        <v>17</v>
      </c>
      <c r="H22" s="1" t="s">
        <v>15</v>
      </c>
      <c r="L22" s="8">
        <v>0</v>
      </c>
    </row>
    <row r="23" spans="2:12">
      <c r="L23" s="8"/>
    </row>
    <row r="24" spans="2:12">
      <c r="B24" s="1">
        <v>4</v>
      </c>
      <c r="C24" s="1" t="s">
        <v>18</v>
      </c>
      <c r="H24" s="1" t="s">
        <v>15</v>
      </c>
      <c r="L24" s="8">
        <v>0</v>
      </c>
    </row>
    <row r="25" spans="2:12">
      <c r="L25" s="8"/>
    </row>
    <row r="26" spans="2:12">
      <c r="B26" s="1">
        <v>5</v>
      </c>
      <c r="C26" s="1" t="s">
        <v>19</v>
      </c>
      <c r="H26" s="1" t="s">
        <v>15</v>
      </c>
      <c r="L26" s="8">
        <v>0</v>
      </c>
    </row>
    <row r="27" spans="2:12">
      <c r="L27" s="8"/>
    </row>
    <row r="28" spans="2:12">
      <c r="B28" s="1">
        <v>6</v>
      </c>
      <c r="C28" s="1" t="s">
        <v>20</v>
      </c>
      <c r="H28" s="1" t="s">
        <v>15</v>
      </c>
      <c r="L28" s="8">
        <v>0</v>
      </c>
    </row>
    <row r="29" spans="2:12">
      <c r="L29" s="8"/>
    </row>
    <row r="30" spans="2:12" ht="24" thickBot="1">
      <c r="B30" s="1">
        <v>7</v>
      </c>
      <c r="C30" s="1" t="s">
        <v>21</v>
      </c>
      <c r="H30" s="1" t="s">
        <v>15</v>
      </c>
      <c r="L30" s="8">
        <v>0</v>
      </c>
    </row>
    <row r="31" spans="2:12">
      <c r="C31" s="9" t="s">
        <v>22</v>
      </c>
      <c r="D31" s="9"/>
      <c r="E31" s="9"/>
      <c r="F31" s="9"/>
      <c r="G31" s="9"/>
      <c r="H31" s="10" t="s">
        <v>15</v>
      </c>
      <c r="I31" s="10"/>
      <c r="J31" s="10"/>
      <c r="K31" s="10"/>
      <c r="L31" s="11">
        <f>SUM(L18:L30)</f>
        <v>0</v>
      </c>
    </row>
    <row r="32" spans="2:12">
      <c r="C32" s="12"/>
      <c r="D32" s="12"/>
      <c r="E32" s="12"/>
      <c r="F32" s="12"/>
      <c r="G32" s="12"/>
      <c r="H32" s="13"/>
      <c r="I32" s="13"/>
      <c r="J32" s="13"/>
      <c r="K32" s="13"/>
      <c r="L32" s="8"/>
    </row>
    <row r="33" spans="2:14">
      <c r="C33" s="14" t="s">
        <v>23</v>
      </c>
      <c r="D33" s="14"/>
      <c r="E33" s="14"/>
      <c r="F33" s="14"/>
      <c r="G33" s="14"/>
      <c r="H33" s="1" t="s">
        <v>15</v>
      </c>
      <c r="L33" s="8">
        <f>L31*10%</f>
        <v>0</v>
      </c>
    </row>
    <row r="34" spans="2:14">
      <c r="C34" s="12"/>
      <c r="D34" s="12"/>
      <c r="E34" s="12"/>
      <c r="F34" s="12"/>
      <c r="G34" s="12"/>
      <c r="L34" s="8"/>
    </row>
    <row r="35" spans="2:14">
      <c r="B35" s="1">
        <v>8</v>
      </c>
      <c r="C35" s="1" t="s">
        <v>24</v>
      </c>
      <c r="E35" s="8">
        <f>4*30*29</f>
        <v>3480</v>
      </c>
      <c r="F35" s="15" t="s">
        <v>25</v>
      </c>
      <c r="H35" s="1" t="s">
        <v>15</v>
      </c>
      <c r="L35" s="8">
        <f>E35*5500</f>
        <v>19140000</v>
      </c>
    </row>
    <row r="36" spans="2:14">
      <c r="E36" s="8"/>
      <c r="L36" s="8"/>
    </row>
    <row r="37" spans="2:14" ht="24" thickBot="1">
      <c r="B37" s="1">
        <v>9</v>
      </c>
      <c r="C37" s="1" t="s">
        <v>26</v>
      </c>
      <c r="E37" s="16">
        <v>1794390</v>
      </c>
      <c r="F37" s="4" t="s">
        <v>27</v>
      </c>
      <c r="G37" s="17">
        <v>220000</v>
      </c>
      <c r="H37" s="1" t="s">
        <v>15</v>
      </c>
      <c r="L37" s="8">
        <f>SUM(E37+G37)</f>
        <v>2014390</v>
      </c>
    </row>
    <row r="38" spans="2:14">
      <c r="G38" s="18" t="s">
        <v>28</v>
      </c>
      <c r="H38" s="10" t="s">
        <v>15</v>
      </c>
      <c r="I38" s="10"/>
      <c r="J38" s="10"/>
      <c r="K38" s="10"/>
      <c r="L38" s="11">
        <f>SUM(L31:L37)</f>
        <v>21154390</v>
      </c>
    </row>
    <row r="39" spans="2:14">
      <c r="G39" s="18" t="s">
        <v>29</v>
      </c>
      <c r="H39" s="19" t="s">
        <v>15</v>
      </c>
      <c r="I39" s="19"/>
      <c r="J39" s="19"/>
      <c r="K39" s="19"/>
      <c r="L39" s="20">
        <f>IF(L35&gt;4999999,10000)*(L35&gt;4999999)</f>
        <v>10000</v>
      </c>
    </row>
    <row r="40" spans="2:14">
      <c r="G40" s="18" t="s">
        <v>30</v>
      </c>
      <c r="H40" s="21"/>
      <c r="I40" s="21"/>
      <c r="J40" s="21"/>
      <c r="K40" s="21"/>
      <c r="L40" s="22">
        <f>ROUNDUP(L31+L33+L35+L39+L37,0)</f>
        <v>21164390</v>
      </c>
    </row>
    <row r="42" spans="2:14" ht="46.5">
      <c r="C42" s="23" t="s">
        <v>31</v>
      </c>
      <c r="D42" s="24" t="str">
        <f>UPPER([1]!terbilang(L40)&amp; " rupiah")</f>
        <v xml:space="preserve"> DUA PULUH SATU JUTA SERATUS ENAM PULUH EMPAT RIBU TIGA RATUS SEMBILAN PULUH RUPIAH</v>
      </c>
      <c r="E42" s="24"/>
      <c r="F42" s="24"/>
      <c r="G42" s="24"/>
      <c r="H42" s="24"/>
      <c r="I42" s="24"/>
      <c r="J42" s="24"/>
      <c r="K42" s="24"/>
      <c r="L42" s="24"/>
      <c r="M42" s="25"/>
      <c r="N42" s="25"/>
    </row>
    <row r="43" spans="2:14">
      <c r="I43" s="1" t="s">
        <v>32</v>
      </c>
    </row>
    <row r="44" spans="2:14">
      <c r="I44" s="1" t="s">
        <v>11</v>
      </c>
    </row>
    <row r="45" spans="2:14">
      <c r="F45" s="26" t="s">
        <v>33</v>
      </c>
      <c r="G45" s="26"/>
      <c r="H45" s="26"/>
      <c r="L45" s="26" t="s">
        <v>34</v>
      </c>
      <c r="M45" s="26"/>
    </row>
    <row r="46" spans="2:14">
      <c r="F46" s="26" t="s">
        <v>35</v>
      </c>
      <c r="G46" s="26"/>
      <c r="H46" s="26"/>
      <c r="L46" s="26" t="s">
        <v>36</v>
      </c>
      <c r="M46" s="26"/>
    </row>
    <row r="47" spans="2:14">
      <c r="F47" s="4"/>
      <c r="G47" s="4"/>
      <c r="H47" s="4"/>
      <c r="L47" s="4"/>
      <c r="M47" s="4"/>
    </row>
    <row r="50" spans="1:14">
      <c r="F50" s="5" t="s">
        <v>37</v>
      </c>
      <c r="G50" s="5"/>
      <c r="H50" s="5"/>
      <c r="I50" s="27"/>
      <c r="J50" s="27"/>
      <c r="K50" s="27"/>
      <c r="L50" s="5" t="s">
        <v>38</v>
      </c>
      <c r="M50" s="5"/>
      <c r="N50" s="27"/>
    </row>
    <row r="51" spans="1:14">
      <c r="F51" s="26" t="s">
        <v>39</v>
      </c>
      <c r="G51" s="26"/>
      <c r="H51" s="26"/>
      <c r="L51" s="26" t="s">
        <v>40</v>
      </c>
      <c r="M51" s="26"/>
    </row>
    <row r="53" spans="1:14">
      <c r="F53" s="26" t="s">
        <v>41</v>
      </c>
      <c r="G53" s="26"/>
      <c r="H53" s="26"/>
      <c r="I53" s="26"/>
      <c r="J53" s="26"/>
      <c r="K53" s="26"/>
      <c r="L53" s="26"/>
      <c r="M53" s="26"/>
      <c r="N53" s="26"/>
    </row>
    <row r="54" spans="1:14">
      <c r="C54" s="5" t="s">
        <v>42</v>
      </c>
      <c r="D54" s="5"/>
      <c r="F54" s="26" t="s">
        <v>43</v>
      </c>
      <c r="G54" s="26"/>
      <c r="H54" s="26"/>
      <c r="I54" s="26"/>
      <c r="J54" s="26"/>
      <c r="K54" s="26"/>
      <c r="L54" s="26"/>
      <c r="M54" s="26"/>
      <c r="N54" s="26"/>
    </row>
    <row r="55" spans="1:14">
      <c r="C55" s="28" t="s">
        <v>44</v>
      </c>
      <c r="D55" s="28"/>
      <c r="F55" s="29" t="s">
        <v>45</v>
      </c>
      <c r="G55" s="29"/>
      <c r="H55" s="29"/>
      <c r="I55" s="29"/>
      <c r="J55" s="29"/>
      <c r="K55" s="29"/>
      <c r="L55" s="29"/>
      <c r="M55" s="29"/>
      <c r="N55" s="29"/>
    </row>
    <row r="56" spans="1:14">
      <c r="I56" s="30"/>
      <c r="J56" s="30"/>
      <c r="K56" s="30"/>
      <c r="L56" s="30"/>
    </row>
    <row r="59" spans="1:14">
      <c r="F59" s="5" t="str">
        <f>F50</f>
        <v>ARI BIMO SAKTI, S.Kom</v>
      </c>
      <c r="G59" s="5"/>
      <c r="H59" s="5"/>
      <c r="I59" s="5"/>
      <c r="J59" s="5"/>
      <c r="K59" s="5"/>
      <c r="L59" s="5"/>
      <c r="M59" s="5"/>
      <c r="N59" s="5"/>
    </row>
    <row r="60" spans="1:14">
      <c r="F60" s="26" t="str">
        <f>F51</f>
        <v>NIP. 1.05.01322</v>
      </c>
      <c r="G60" s="26"/>
      <c r="H60" s="26"/>
      <c r="I60" s="26"/>
      <c r="J60" s="26"/>
      <c r="K60" s="26"/>
      <c r="L60" s="26"/>
      <c r="M60" s="26"/>
      <c r="N60" s="26"/>
    </row>
    <row r="61" spans="1:14">
      <c r="A61" s="31" t="s">
        <v>46</v>
      </c>
      <c r="B61" s="15" t="s">
        <v>47</v>
      </c>
      <c r="C61" s="15"/>
      <c r="D61" s="15"/>
      <c r="E61" s="15"/>
      <c r="F61" s="15"/>
      <c r="G61" s="15"/>
      <c r="H61" s="15"/>
    </row>
    <row r="62" spans="1:14">
      <c r="A62" s="31"/>
      <c r="B62" s="15"/>
      <c r="C62" s="15"/>
      <c r="D62" s="15"/>
      <c r="E62" s="15"/>
      <c r="F62" s="15"/>
      <c r="G62" s="15"/>
      <c r="H62" s="15"/>
    </row>
    <row r="63" spans="1:14">
      <c r="A63" s="31"/>
      <c r="B63" s="15"/>
      <c r="C63" s="15" t="s">
        <v>48</v>
      </c>
      <c r="D63" s="15"/>
      <c r="E63" s="15"/>
      <c r="F63" s="15"/>
      <c r="G63" s="15"/>
      <c r="H63" s="15"/>
    </row>
    <row r="64" spans="1:14">
      <c r="A64" s="31"/>
      <c r="B64" s="15"/>
      <c r="C64" s="15" t="s">
        <v>49</v>
      </c>
      <c r="D64" s="15"/>
      <c r="E64" s="15"/>
      <c r="F64" s="15"/>
      <c r="G64" s="15"/>
      <c r="H64" s="15"/>
    </row>
    <row r="65" spans="1:8">
      <c r="A65" s="15"/>
      <c r="B65" s="15"/>
      <c r="C65" s="15" t="s">
        <v>50</v>
      </c>
      <c r="D65" s="15"/>
      <c r="E65" s="15"/>
      <c r="F65" s="15"/>
      <c r="G65" s="15"/>
      <c r="H65" s="15"/>
    </row>
    <row r="66" spans="1:8">
      <c r="A66" s="15"/>
      <c r="B66" s="15"/>
      <c r="C66" s="15" t="s">
        <v>51</v>
      </c>
      <c r="D66" s="15"/>
      <c r="E66" s="15"/>
      <c r="F66" s="15"/>
      <c r="G66" s="15"/>
      <c r="H66" s="15"/>
    </row>
    <row r="67" spans="1:8">
      <c r="A67" s="15"/>
      <c r="B67" s="15"/>
      <c r="C67" s="15" t="s">
        <v>52</v>
      </c>
      <c r="D67" s="15"/>
      <c r="E67" s="15"/>
      <c r="F67" s="15"/>
      <c r="G67" s="15"/>
      <c r="H67" s="15"/>
    </row>
    <row r="68" spans="1:8">
      <c r="A68" s="15"/>
      <c r="B68" s="15"/>
      <c r="D68" s="15"/>
      <c r="E68" s="15"/>
      <c r="F68" s="15"/>
      <c r="G68" s="15"/>
      <c r="H68" s="15"/>
    </row>
    <row r="69" spans="1:8">
      <c r="C69" s="15"/>
    </row>
  </sheetData>
  <mergeCells count="27">
    <mergeCell ref="F59:N59"/>
    <mergeCell ref="F60:N60"/>
    <mergeCell ref="F51:H51"/>
    <mergeCell ref="L51:M51"/>
    <mergeCell ref="F53:N53"/>
    <mergeCell ref="C54:D54"/>
    <mergeCell ref="F54:N54"/>
    <mergeCell ref="C55:D55"/>
    <mergeCell ref="F55:N55"/>
    <mergeCell ref="F45:H45"/>
    <mergeCell ref="L45:M45"/>
    <mergeCell ref="F46:H46"/>
    <mergeCell ref="L46:M46"/>
    <mergeCell ref="F50:H50"/>
    <mergeCell ref="L50:M50"/>
    <mergeCell ref="B12:C12"/>
    <mergeCell ref="B13:C13"/>
    <mergeCell ref="B14:C14"/>
    <mergeCell ref="C31:G31"/>
    <mergeCell ref="C33:G33"/>
    <mergeCell ref="D42:L42"/>
    <mergeCell ref="B1:D1"/>
    <mergeCell ref="M1:N1"/>
    <mergeCell ref="B2:D2"/>
    <mergeCell ref="A7:N7"/>
    <mergeCell ref="A8:N8"/>
    <mergeCell ref="B11:C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4"/>
  <sheetViews>
    <sheetView tabSelected="1" topLeftCell="A19" workbookViewId="0">
      <selection activeCell="U30" sqref="U30"/>
    </sheetView>
  </sheetViews>
  <sheetFormatPr defaultColWidth="9.140625" defaultRowHeight="11.25"/>
  <cols>
    <col min="1" max="1" width="3.7109375" style="128" customWidth="1"/>
    <col min="2" max="2" width="15.7109375" style="34" customWidth="1"/>
    <col min="3" max="4" width="5.7109375" style="128" customWidth="1"/>
    <col min="5" max="5" width="7.7109375" style="34" customWidth="1"/>
    <col min="6" max="6" width="9.140625" style="128" customWidth="1"/>
    <col min="7" max="7" width="9.7109375" style="34" customWidth="1"/>
    <col min="8" max="8" width="9.28515625" style="34" customWidth="1"/>
    <col min="9" max="9" width="3.7109375" style="128" customWidth="1"/>
    <col min="10" max="10" width="10.42578125" style="128" customWidth="1"/>
    <col min="11" max="11" width="3" style="128" customWidth="1"/>
    <col min="12" max="13" width="10.140625" style="34" customWidth="1"/>
    <col min="14" max="16384" width="9.140625" style="34"/>
  </cols>
  <sheetData>
    <row r="1" spans="1:23">
      <c r="A1" s="32" t="s">
        <v>53</v>
      </c>
      <c r="B1" s="32"/>
      <c r="C1" s="33"/>
      <c r="D1" s="33"/>
      <c r="E1" s="32"/>
      <c r="F1" s="33"/>
      <c r="G1" s="32"/>
      <c r="H1" s="32"/>
      <c r="I1" s="32"/>
      <c r="J1" s="33"/>
      <c r="K1" s="33"/>
      <c r="L1" s="32"/>
    </row>
    <row r="2" spans="1:23" ht="18.75">
      <c r="A2" s="35" t="s">
        <v>54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23">
      <c r="A3" s="36" t="s">
        <v>55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23">
      <c r="A4" s="32" t="s">
        <v>56</v>
      </c>
      <c r="B4" s="32"/>
      <c r="C4" s="32"/>
      <c r="D4" s="32"/>
      <c r="E4" s="32"/>
      <c r="F4" s="32"/>
      <c r="G4" s="32"/>
      <c r="H4" s="32"/>
      <c r="I4" s="32"/>
      <c r="J4" s="33"/>
      <c r="K4" s="33"/>
      <c r="L4" s="32"/>
      <c r="M4" s="32"/>
    </row>
    <row r="5" spans="1:23" ht="11.25" customHeight="1">
      <c r="A5" s="37" t="s">
        <v>57</v>
      </c>
      <c r="B5" s="38" t="s">
        <v>58</v>
      </c>
      <c r="C5" s="39" t="s">
        <v>59</v>
      </c>
      <c r="D5" s="40"/>
      <c r="E5" s="40"/>
      <c r="F5" s="40"/>
      <c r="G5" s="40"/>
      <c r="H5" s="40"/>
      <c r="I5" s="40"/>
      <c r="J5" s="41"/>
      <c r="K5" s="42" t="s">
        <v>9</v>
      </c>
      <c r="L5" s="43"/>
      <c r="M5" s="44" t="s">
        <v>60</v>
      </c>
    </row>
    <row r="6" spans="1:23" ht="14.1" customHeight="1">
      <c r="A6" s="37"/>
      <c r="B6" s="38"/>
      <c r="C6" s="39" t="s">
        <v>61</v>
      </c>
      <c r="D6" s="40"/>
      <c r="E6" s="40"/>
      <c r="F6" s="40"/>
      <c r="G6" s="40"/>
      <c r="H6" s="40"/>
      <c r="I6" s="40"/>
      <c r="J6" s="41"/>
      <c r="K6" s="45">
        <v>2152024</v>
      </c>
      <c r="L6" s="46"/>
      <c r="M6" s="47" t="s">
        <v>62</v>
      </c>
    </row>
    <row r="7" spans="1:23">
      <c r="A7" s="48" t="s">
        <v>63</v>
      </c>
      <c r="B7" s="49" t="s">
        <v>64</v>
      </c>
      <c r="C7" s="50" t="s">
        <v>65</v>
      </c>
      <c r="D7" s="50"/>
      <c r="E7" s="50"/>
      <c r="F7" s="50"/>
      <c r="G7" s="50"/>
      <c r="H7" s="51" t="s">
        <v>66</v>
      </c>
      <c r="I7" s="42"/>
      <c r="J7" s="43"/>
      <c r="K7" s="42" t="s">
        <v>67</v>
      </c>
      <c r="L7" s="42"/>
      <c r="M7" s="43"/>
    </row>
    <row r="8" spans="1:23">
      <c r="A8" s="52"/>
      <c r="B8" s="53"/>
      <c r="C8" s="50" t="s">
        <v>68</v>
      </c>
      <c r="D8" s="50"/>
      <c r="E8" s="50"/>
      <c r="F8" s="50" t="s">
        <v>69</v>
      </c>
      <c r="G8" s="50"/>
      <c r="H8" s="54">
        <v>43868</v>
      </c>
      <c r="I8" s="54"/>
      <c r="J8" s="55"/>
      <c r="K8" s="54">
        <v>44579</v>
      </c>
      <c r="L8" s="54"/>
      <c r="M8" s="55"/>
    </row>
    <row r="9" spans="1:23">
      <c r="A9" s="56"/>
      <c r="B9" s="57"/>
      <c r="C9" s="50"/>
      <c r="D9" s="50"/>
      <c r="E9" s="50"/>
      <c r="F9" s="50"/>
      <c r="G9" s="50"/>
      <c r="H9" s="58"/>
      <c r="I9" s="58"/>
      <c r="J9" s="59"/>
      <c r="K9" s="58"/>
      <c r="L9" s="58"/>
      <c r="M9" s="59"/>
    </row>
    <row r="10" spans="1:23">
      <c r="A10" s="60" t="s">
        <v>70</v>
      </c>
      <c r="B10" s="61"/>
      <c r="C10" s="60" t="s">
        <v>12</v>
      </c>
      <c r="D10" s="61"/>
      <c r="E10" s="62" t="s">
        <v>71</v>
      </c>
      <c r="F10" s="62" t="s">
        <v>72</v>
      </c>
      <c r="G10" s="62" t="s">
        <v>73</v>
      </c>
      <c r="H10" s="62" t="s">
        <v>74</v>
      </c>
      <c r="I10" s="48" t="s">
        <v>75</v>
      </c>
      <c r="J10" s="63"/>
      <c r="K10" s="64" t="s">
        <v>76</v>
      </c>
      <c r="L10" s="64"/>
      <c r="M10" s="63"/>
    </row>
    <row r="11" spans="1:23">
      <c r="A11" s="65"/>
      <c r="B11" s="66"/>
      <c r="C11" s="65"/>
      <c r="D11" s="66"/>
      <c r="E11" s="53"/>
      <c r="F11" s="53"/>
      <c r="G11" s="53"/>
      <c r="H11" s="53"/>
      <c r="I11" s="52"/>
      <c r="J11" s="67"/>
      <c r="K11" s="68"/>
      <c r="L11" s="68"/>
      <c r="M11" s="67"/>
    </row>
    <row r="12" spans="1:23">
      <c r="A12" s="65"/>
      <c r="B12" s="66"/>
      <c r="C12" s="69"/>
      <c r="D12" s="46"/>
      <c r="E12" s="53"/>
      <c r="F12" s="53"/>
      <c r="G12" s="53"/>
      <c r="H12" s="53"/>
      <c r="I12" s="52"/>
      <c r="J12" s="67"/>
      <c r="K12" s="68"/>
      <c r="L12" s="68"/>
      <c r="M12" s="67"/>
    </row>
    <row r="13" spans="1:23">
      <c r="A13" s="69"/>
      <c r="B13" s="46"/>
      <c r="C13" s="47" t="s">
        <v>77</v>
      </c>
      <c r="D13" s="47" t="s">
        <v>78</v>
      </c>
      <c r="E13" s="57"/>
      <c r="F13" s="57"/>
      <c r="G13" s="57"/>
      <c r="H13" s="57"/>
      <c r="I13" s="56"/>
      <c r="J13" s="70"/>
      <c r="K13" s="71"/>
      <c r="L13" s="71"/>
      <c r="M13" s="70"/>
      <c r="S13" s="72"/>
      <c r="T13" s="72"/>
      <c r="U13" s="72"/>
      <c r="V13" s="72"/>
      <c r="W13" s="72"/>
    </row>
    <row r="14" spans="1:23">
      <c r="A14" s="65"/>
      <c r="B14" s="73"/>
      <c r="C14" s="74" t="s">
        <v>79</v>
      </c>
      <c r="D14" s="75"/>
      <c r="E14" s="75"/>
      <c r="F14" s="75"/>
      <c r="G14" s="75"/>
      <c r="H14" s="75"/>
      <c r="I14" s="75"/>
      <c r="J14" s="75"/>
      <c r="K14" s="75"/>
      <c r="L14" s="75"/>
      <c r="M14" s="76"/>
      <c r="S14" s="72"/>
      <c r="T14" s="72"/>
      <c r="U14" s="72"/>
      <c r="V14" s="72"/>
      <c r="W14" s="72"/>
    </row>
    <row r="15" spans="1:23">
      <c r="A15" s="77"/>
      <c r="B15" s="78"/>
      <c r="C15" s="79" t="s">
        <v>80</v>
      </c>
      <c r="D15" s="79" t="s">
        <v>81</v>
      </c>
      <c r="E15" s="80">
        <v>30000</v>
      </c>
      <c r="F15" s="80">
        <v>200000</v>
      </c>
      <c r="G15" s="80">
        <v>200000</v>
      </c>
      <c r="H15" s="81">
        <v>200000</v>
      </c>
      <c r="I15" s="65"/>
      <c r="J15" s="82" t="s">
        <v>82</v>
      </c>
      <c r="K15" s="83" t="s">
        <v>83</v>
      </c>
      <c r="L15" s="84">
        <v>200000</v>
      </c>
      <c r="M15" s="85"/>
      <c r="P15" s="86"/>
      <c r="S15" s="72"/>
      <c r="T15" s="72"/>
      <c r="U15" s="72"/>
      <c r="V15" s="72"/>
      <c r="W15" s="72"/>
    </row>
    <row r="16" spans="1:23">
      <c r="A16" s="87"/>
      <c r="B16" s="88"/>
      <c r="C16" s="47">
        <v>31</v>
      </c>
      <c r="D16" s="47" t="s">
        <v>84</v>
      </c>
      <c r="E16" s="89">
        <v>20000</v>
      </c>
      <c r="F16" s="89">
        <v>150000</v>
      </c>
      <c r="G16" s="89">
        <v>150000</v>
      </c>
      <c r="H16" s="90">
        <v>200000</v>
      </c>
      <c r="I16" s="65"/>
      <c r="J16" s="82"/>
      <c r="K16" s="83"/>
      <c r="L16" s="91"/>
      <c r="M16" s="92"/>
      <c r="P16" s="93"/>
    </row>
    <row r="17" spans="1:16">
      <c r="A17" s="87"/>
      <c r="B17" s="88" t="s">
        <v>85</v>
      </c>
      <c r="C17" s="47">
        <v>33</v>
      </c>
      <c r="D17" s="47" t="s">
        <v>86</v>
      </c>
      <c r="E17" s="89">
        <v>40000</v>
      </c>
      <c r="F17" s="89">
        <v>300000</v>
      </c>
      <c r="G17" s="89">
        <v>300000</v>
      </c>
      <c r="H17" s="90">
        <v>300000</v>
      </c>
      <c r="I17" s="65"/>
      <c r="J17" s="82"/>
      <c r="K17" s="83"/>
      <c r="L17" s="91"/>
      <c r="M17" s="92"/>
      <c r="P17" s="93"/>
    </row>
    <row r="18" spans="1:16">
      <c r="A18" s="87"/>
      <c r="B18" s="94" t="s">
        <v>87</v>
      </c>
      <c r="C18" s="47">
        <v>44</v>
      </c>
      <c r="D18" s="47" t="s">
        <v>88</v>
      </c>
      <c r="E18" s="89">
        <v>100000</v>
      </c>
      <c r="F18" s="89">
        <v>1000000</v>
      </c>
      <c r="G18" s="89">
        <v>1000000</v>
      </c>
      <c r="H18" s="90">
        <v>1000000</v>
      </c>
      <c r="I18" s="65"/>
      <c r="J18" s="82"/>
      <c r="K18" s="83"/>
      <c r="L18" s="91"/>
      <c r="M18" s="92"/>
      <c r="P18" s="93"/>
    </row>
    <row r="19" spans="1:16">
      <c r="A19" s="87"/>
      <c r="B19" s="94" t="s">
        <v>89</v>
      </c>
      <c r="C19" s="47">
        <v>32</v>
      </c>
      <c r="D19" s="47" t="s">
        <v>90</v>
      </c>
      <c r="E19" s="89">
        <v>40000</v>
      </c>
      <c r="F19" s="89">
        <v>300000</v>
      </c>
      <c r="G19" s="89">
        <v>300000</v>
      </c>
      <c r="H19" s="90">
        <v>300000</v>
      </c>
      <c r="I19" s="65"/>
      <c r="J19" s="82"/>
      <c r="K19" s="83"/>
      <c r="L19" s="91"/>
      <c r="M19" s="92"/>
      <c r="P19" s="93"/>
    </row>
    <row r="20" spans="1:16">
      <c r="A20" s="87"/>
      <c r="B20" s="94" t="s">
        <v>91</v>
      </c>
      <c r="C20" s="47">
        <v>43</v>
      </c>
      <c r="D20" s="47" t="s">
        <v>92</v>
      </c>
      <c r="E20" s="89">
        <v>50000</v>
      </c>
      <c r="F20" s="89">
        <v>400000</v>
      </c>
      <c r="G20" s="89">
        <v>400000</v>
      </c>
      <c r="H20" s="90">
        <v>400000</v>
      </c>
      <c r="I20" s="65"/>
      <c r="J20" s="82" t="s">
        <v>93</v>
      </c>
      <c r="K20" s="83" t="s">
        <v>83</v>
      </c>
      <c r="L20" s="91">
        <v>0</v>
      </c>
      <c r="M20" s="92"/>
      <c r="P20" s="86"/>
    </row>
    <row r="21" spans="1:16">
      <c r="A21" s="87"/>
      <c r="B21" s="88"/>
      <c r="C21" s="47">
        <v>34</v>
      </c>
      <c r="D21" s="47" t="s">
        <v>94</v>
      </c>
      <c r="E21" s="89">
        <v>20000</v>
      </c>
      <c r="F21" s="89">
        <v>200000</v>
      </c>
      <c r="G21" s="89">
        <v>200000</v>
      </c>
      <c r="H21" s="90">
        <v>200000</v>
      </c>
      <c r="I21" s="65"/>
      <c r="J21" s="82"/>
      <c r="K21" s="83"/>
      <c r="L21" s="91"/>
      <c r="M21" s="92"/>
      <c r="P21" s="95"/>
    </row>
    <row r="22" spans="1:16">
      <c r="A22" s="87"/>
      <c r="B22" s="88"/>
      <c r="C22" s="47">
        <v>22</v>
      </c>
      <c r="D22" s="47" t="s">
        <v>95</v>
      </c>
      <c r="E22" s="89">
        <v>10000</v>
      </c>
      <c r="F22" s="89">
        <v>150000</v>
      </c>
      <c r="G22" s="89">
        <v>150000</v>
      </c>
      <c r="H22" s="90">
        <v>200000</v>
      </c>
      <c r="I22" s="65"/>
      <c r="J22" s="82"/>
      <c r="K22" s="83"/>
      <c r="L22" s="91"/>
      <c r="M22" s="92"/>
      <c r="P22" s="95"/>
    </row>
    <row r="23" spans="1:16">
      <c r="A23" s="87"/>
      <c r="B23" s="88"/>
      <c r="C23" s="47" t="s">
        <v>96</v>
      </c>
      <c r="D23" s="47">
        <v>1</v>
      </c>
      <c r="E23" s="89">
        <v>10000</v>
      </c>
      <c r="F23" s="89">
        <v>150000</v>
      </c>
      <c r="G23" s="89">
        <v>150000</v>
      </c>
      <c r="H23" s="90">
        <v>750000</v>
      </c>
      <c r="I23" s="65"/>
      <c r="J23" s="82"/>
      <c r="K23" s="83"/>
      <c r="L23" s="91"/>
      <c r="M23" s="92"/>
      <c r="P23" s="95"/>
    </row>
    <row r="24" spans="1:16">
      <c r="A24" s="87"/>
      <c r="B24" s="88" t="s">
        <v>97</v>
      </c>
      <c r="C24" s="47" t="s">
        <v>98</v>
      </c>
      <c r="D24" s="47">
        <v>1</v>
      </c>
      <c r="E24" s="89">
        <v>10000</v>
      </c>
      <c r="F24" s="89">
        <v>150000</v>
      </c>
      <c r="G24" s="89">
        <v>150000</v>
      </c>
      <c r="H24" s="90">
        <v>200000</v>
      </c>
      <c r="I24" s="65"/>
      <c r="J24" s="82"/>
      <c r="K24" s="83"/>
      <c r="L24" s="91"/>
      <c r="M24" s="92"/>
      <c r="P24" s="95"/>
    </row>
    <row r="25" spans="1:16">
      <c r="A25" s="87"/>
      <c r="B25" s="94" t="s">
        <v>99</v>
      </c>
      <c r="C25" s="47" t="s">
        <v>100</v>
      </c>
      <c r="D25" s="47">
        <v>5</v>
      </c>
      <c r="E25" s="89">
        <v>500000</v>
      </c>
      <c r="F25" s="89">
        <v>2000000</v>
      </c>
      <c r="G25" s="89">
        <v>2000000</v>
      </c>
      <c r="H25" s="90">
        <v>1500000</v>
      </c>
      <c r="I25" s="65"/>
      <c r="J25" s="82" t="s">
        <v>17</v>
      </c>
      <c r="K25" s="83" t="s">
        <v>83</v>
      </c>
      <c r="L25" s="91">
        <v>0</v>
      </c>
      <c r="M25" s="92"/>
      <c r="P25" s="86"/>
    </row>
    <row r="26" spans="1:16">
      <c r="A26" s="87"/>
      <c r="B26" s="94" t="s">
        <v>101</v>
      </c>
      <c r="C26" s="47">
        <v>53</v>
      </c>
      <c r="D26" s="47"/>
      <c r="E26" s="89">
        <v>50000</v>
      </c>
      <c r="F26" s="89">
        <v>300000</v>
      </c>
      <c r="G26" s="89">
        <v>300000</v>
      </c>
      <c r="H26" s="90">
        <v>200000</v>
      </c>
      <c r="I26" s="65"/>
      <c r="J26" s="82"/>
      <c r="K26" s="83"/>
      <c r="L26" s="91"/>
      <c r="M26" s="92"/>
      <c r="P26" s="86"/>
    </row>
    <row r="27" spans="1:16">
      <c r="A27" s="87"/>
      <c r="B27" s="94"/>
      <c r="C27" s="47">
        <v>23</v>
      </c>
      <c r="D27" s="47" t="s">
        <v>102</v>
      </c>
      <c r="E27" s="89">
        <v>10000</v>
      </c>
      <c r="F27" s="89">
        <v>250000</v>
      </c>
      <c r="G27" s="89">
        <v>250000</v>
      </c>
      <c r="H27" s="90">
        <v>300000</v>
      </c>
      <c r="I27" s="65"/>
      <c r="J27" s="82"/>
      <c r="K27" s="83"/>
      <c r="L27" s="91"/>
      <c r="M27" s="92"/>
      <c r="P27" s="95"/>
    </row>
    <row r="28" spans="1:16">
      <c r="A28" s="87"/>
      <c r="B28" s="88" t="s">
        <v>103</v>
      </c>
      <c r="C28" s="47">
        <v>21</v>
      </c>
      <c r="D28" s="47" t="s">
        <v>95</v>
      </c>
      <c r="E28" s="89">
        <v>10000</v>
      </c>
      <c r="F28" s="89">
        <v>150000</v>
      </c>
      <c r="G28" s="89">
        <v>150000</v>
      </c>
      <c r="H28" s="90">
        <v>200000</v>
      </c>
      <c r="I28" s="65"/>
      <c r="J28" s="82"/>
      <c r="K28" s="83"/>
      <c r="L28" s="91"/>
      <c r="M28" s="92"/>
      <c r="P28" s="86"/>
    </row>
    <row r="29" spans="1:16">
      <c r="A29" s="87"/>
      <c r="B29" s="94" t="s">
        <v>104</v>
      </c>
      <c r="C29" s="60" t="s">
        <v>105</v>
      </c>
      <c r="D29" s="96"/>
      <c r="E29" s="96"/>
      <c r="F29" s="96"/>
      <c r="G29" s="96"/>
      <c r="H29" s="96"/>
      <c r="I29" s="65"/>
      <c r="J29" s="82"/>
      <c r="K29" s="83"/>
      <c r="L29" s="91"/>
      <c r="M29" s="92"/>
      <c r="N29" s="97"/>
      <c r="P29" s="95"/>
    </row>
    <row r="30" spans="1:16" ht="22.5">
      <c r="A30" s="87"/>
      <c r="B30" s="94" t="s">
        <v>106</v>
      </c>
      <c r="C30" s="98"/>
      <c r="D30" s="37" t="s">
        <v>107</v>
      </c>
      <c r="E30" s="37"/>
      <c r="F30" s="44" t="s">
        <v>108</v>
      </c>
      <c r="G30" s="44" t="s">
        <v>109</v>
      </c>
      <c r="H30" s="99" t="s">
        <v>110</v>
      </c>
      <c r="I30" s="65"/>
      <c r="J30" s="82" t="s">
        <v>111</v>
      </c>
      <c r="K30" s="83" t="s">
        <v>83</v>
      </c>
      <c r="L30" s="91">
        <v>0</v>
      </c>
      <c r="M30" s="92"/>
      <c r="P30" s="95"/>
    </row>
    <row r="31" spans="1:16">
      <c r="A31" s="87"/>
      <c r="B31" s="94" t="s">
        <v>112</v>
      </c>
      <c r="C31" s="100"/>
      <c r="D31" s="101" t="s">
        <v>113</v>
      </c>
      <c r="E31" s="102"/>
      <c r="F31" s="103">
        <v>150000</v>
      </c>
      <c r="G31" s="104" t="s">
        <v>113</v>
      </c>
      <c r="H31" s="105">
        <v>197505</v>
      </c>
      <c r="I31" s="65"/>
      <c r="J31" s="82"/>
      <c r="K31" s="83"/>
      <c r="L31" s="91"/>
      <c r="M31" s="92"/>
      <c r="P31" s="86"/>
    </row>
    <row r="32" spans="1:16">
      <c r="A32" s="87"/>
      <c r="B32" s="94" t="s">
        <v>114</v>
      </c>
      <c r="C32" s="106"/>
      <c r="D32" s="107">
        <v>1</v>
      </c>
      <c r="E32" s="108"/>
      <c r="F32" s="103">
        <v>300000</v>
      </c>
      <c r="G32" s="104">
        <v>1</v>
      </c>
      <c r="H32" s="105">
        <v>480000</v>
      </c>
      <c r="I32" s="65"/>
      <c r="J32" s="82"/>
      <c r="K32" s="83"/>
      <c r="L32" s="91"/>
      <c r="M32" s="92"/>
      <c r="P32" s="95"/>
    </row>
    <row r="33" spans="1:16">
      <c r="A33" s="87"/>
      <c r="B33" s="88"/>
      <c r="C33" s="106"/>
      <c r="D33" s="107">
        <v>2</v>
      </c>
      <c r="E33" s="108"/>
      <c r="F33" s="103">
        <v>1500000</v>
      </c>
      <c r="G33" s="109">
        <v>1.5</v>
      </c>
      <c r="H33" s="105">
        <v>840000</v>
      </c>
      <c r="I33" s="65"/>
      <c r="J33" s="82"/>
      <c r="K33" s="83"/>
      <c r="L33" s="91"/>
      <c r="M33" s="92"/>
      <c r="P33" s="95"/>
    </row>
    <row r="34" spans="1:16">
      <c r="A34" s="87"/>
      <c r="B34" s="88" t="s">
        <v>115</v>
      </c>
      <c r="C34" s="106"/>
      <c r="D34" s="107">
        <v>4</v>
      </c>
      <c r="E34" s="108"/>
      <c r="F34" s="103">
        <v>9000000</v>
      </c>
      <c r="G34" s="104">
        <v>2</v>
      </c>
      <c r="H34" s="105">
        <v>1140000</v>
      </c>
      <c r="I34" s="65"/>
      <c r="J34" s="82" t="s">
        <v>116</v>
      </c>
      <c r="K34" s="83" t="s">
        <v>83</v>
      </c>
      <c r="L34" s="91">
        <v>0</v>
      </c>
      <c r="M34" s="92"/>
      <c r="P34" s="95"/>
    </row>
    <row r="35" spans="1:16">
      <c r="A35" s="87"/>
      <c r="B35" s="94" t="s">
        <v>117</v>
      </c>
      <c r="C35" s="106"/>
      <c r="D35" s="87"/>
      <c r="E35" s="110"/>
      <c r="F35" s="106"/>
      <c r="G35" s="104">
        <v>3</v>
      </c>
      <c r="H35" s="105">
        <v>1580000</v>
      </c>
      <c r="I35" s="65"/>
      <c r="J35" s="82"/>
      <c r="K35" s="83"/>
      <c r="L35" s="91"/>
      <c r="M35" s="92"/>
      <c r="P35" s="95"/>
    </row>
    <row r="36" spans="1:16">
      <c r="A36" s="87"/>
      <c r="B36" s="94" t="s">
        <v>118</v>
      </c>
      <c r="C36" s="106"/>
      <c r="D36" s="87"/>
      <c r="E36" s="110"/>
      <c r="F36" s="106"/>
      <c r="G36" s="104">
        <v>4</v>
      </c>
      <c r="H36" s="105">
        <v>2500000</v>
      </c>
      <c r="I36" s="65"/>
      <c r="J36" s="82"/>
      <c r="K36" s="83"/>
      <c r="L36" s="91"/>
      <c r="M36" s="92"/>
      <c r="P36" s="86"/>
    </row>
    <row r="37" spans="1:16">
      <c r="A37" s="87"/>
      <c r="B37" s="94" t="s">
        <v>119</v>
      </c>
      <c r="C37" s="106"/>
      <c r="D37" s="87"/>
      <c r="E37" s="110"/>
      <c r="F37" s="106"/>
      <c r="G37" s="104">
        <v>6</v>
      </c>
      <c r="H37" s="105">
        <v>3800000</v>
      </c>
      <c r="I37" s="65"/>
      <c r="J37" s="82"/>
      <c r="K37" s="83"/>
      <c r="L37" s="91"/>
      <c r="M37" s="92"/>
      <c r="P37" s="105"/>
    </row>
    <row r="38" spans="1:16">
      <c r="A38" s="87"/>
      <c r="B38" s="94" t="s">
        <v>120</v>
      </c>
      <c r="C38" s="106"/>
      <c r="D38" s="87"/>
      <c r="E38" s="110"/>
      <c r="F38" s="106"/>
      <c r="G38" s="104">
        <v>8</v>
      </c>
      <c r="H38" s="105">
        <v>4500000</v>
      </c>
      <c r="I38" s="65"/>
      <c r="J38" s="82"/>
      <c r="K38" s="83"/>
      <c r="L38" s="91"/>
      <c r="M38" s="92"/>
      <c r="P38" s="105"/>
    </row>
    <row r="39" spans="1:16">
      <c r="A39" s="87"/>
      <c r="B39" s="94" t="s">
        <v>121</v>
      </c>
      <c r="C39" s="106"/>
      <c r="D39" s="87"/>
      <c r="E39" s="110"/>
      <c r="F39" s="106"/>
      <c r="G39" s="104">
        <v>10</v>
      </c>
      <c r="H39" s="105">
        <v>8000000</v>
      </c>
      <c r="I39" s="65"/>
      <c r="J39" s="82" t="s">
        <v>20</v>
      </c>
      <c r="K39" s="83" t="s">
        <v>83</v>
      </c>
      <c r="L39" s="91">
        <v>0</v>
      </c>
      <c r="M39" s="92"/>
      <c r="P39" s="105"/>
    </row>
    <row r="40" spans="1:16">
      <c r="A40" s="87"/>
      <c r="B40" s="88"/>
      <c r="C40" s="106"/>
      <c r="D40" s="87"/>
      <c r="E40" s="110"/>
      <c r="F40" s="106"/>
      <c r="G40" s="104">
        <v>12</v>
      </c>
      <c r="H40" s="105">
        <v>7500000</v>
      </c>
      <c r="I40" s="65"/>
      <c r="J40" s="82"/>
      <c r="K40" s="83"/>
      <c r="L40" s="91"/>
      <c r="M40" s="92"/>
      <c r="P40" s="105"/>
    </row>
    <row r="41" spans="1:16">
      <c r="A41" s="87"/>
      <c r="B41" s="88" t="s">
        <v>122</v>
      </c>
      <c r="C41" s="79"/>
      <c r="D41" s="111"/>
      <c r="E41" s="112"/>
      <c r="F41" s="79"/>
      <c r="G41" s="113">
        <v>18</v>
      </c>
      <c r="H41" s="114">
        <v>10500000</v>
      </c>
      <c r="I41" s="65"/>
      <c r="J41" s="82"/>
      <c r="K41" s="83"/>
      <c r="L41" s="91"/>
      <c r="M41" s="92"/>
      <c r="P41" s="86"/>
    </row>
    <row r="42" spans="1:16">
      <c r="A42" s="87"/>
      <c r="B42" s="94" t="s">
        <v>123</v>
      </c>
      <c r="C42" s="47"/>
      <c r="D42" s="50" t="s">
        <v>124</v>
      </c>
      <c r="E42" s="50"/>
      <c r="F42" s="50" t="s">
        <v>125</v>
      </c>
      <c r="G42" s="50"/>
      <c r="H42" s="74"/>
      <c r="I42" s="65"/>
      <c r="J42" s="82"/>
      <c r="K42" s="83"/>
      <c r="L42" s="91"/>
      <c r="M42" s="92"/>
      <c r="P42" s="86"/>
    </row>
    <row r="43" spans="1:16">
      <c r="A43" s="87"/>
      <c r="B43" s="94" t="s">
        <v>126</v>
      </c>
      <c r="C43" s="115"/>
      <c r="D43" s="60" t="s">
        <v>127</v>
      </c>
      <c r="E43" s="61"/>
      <c r="F43" s="116">
        <v>450000</v>
      </c>
      <c r="G43" s="117"/>
      <c r="H43" s="118"/>
      <c r="I43" s="65"/>
      <c r="J43" s="82"/>
      <c r="K43" s="83"/>
      <c r="L43" s="91"/>
      <c r="M43" s="92"/>
      <c r="P43" s="95"/>
    </row>
    <row r="44" spans="1:16">
      <c r="A44" s="87"/>
      <c r="B44" s="94" t="s">
        <v>128</v>
      </c>
      <c r="C44" s="106"/>
      <c r="D44" s="65" t="s">
        <v>129</v>
      </c>
      <c r="E44" s="66"/>
      <c r="F44" s="116">
        <v>500000</v>
      </c>
      <c r="G44" s="117"/>
      <c r="H44" s="118"/>
      <c r="I44" s="65"/>
      <c r="J44" s="82" t="s">
        <v>130</v>
      </c>
      <c r="K44" s="83" t="s">
        <v>83</v>
      </c>
      <c r="L44" s="91">
        <v>0</v>
      </c>
      <c r="M44" s="92"/>
      <c r="P44" s="86"/>
    </row>
    <row r="45" spans="1:16">
      <c r="A45" s="87"/>
      <c r="B45" s="94" t="s">
        <v>131</v>
      </c>
      <c r="C45" s="106"/>
      <c r="D45" s="65" t="s">
        <v>132</v>
      </c>
      <c r="E45" s="66"/>
      <c r="F45" s="116">
        <v>500000</v>
      </c>
      <c r="G45" s="117"/>
      <c r="H45" s="118"/>
      <c r="I45" s="65"/>
      <c r="J45" s="82"/>
      <c r="K45" s="83"/>
      <c r="L45" s="91"/>
      <c r="M45" s="92"/>
      <c r="P45" s="95"/>
    </row>
    <row r="46" spans="1:16">
      <c r="A46" s="87"/>
      <c r="B46" s="94"/>
      <c r="C46" s="106"/>
      <c r="D46" s="65" t="s">
        <v>133</v>
      </c>
      <c r="E46" s="66"/>
      <c r="F46" s="116">
        <v>900000</v>
      </c>
      <c r="G46" s="117"/>
      <c r="H46" s="118"/>
      <c r="I46" s="65"/>
      <c r="J46" s="82"/>
      <c r="K46" s="83"/>
      <c r="L46" s="91"/>
      <c r="M46" s="92"/>
      <c r="P46" s="86"/>
    </row>
    <row r="47" spans="1:16">
      <c r="A47" s="87"/>
      <c r="B47" s="88" t="s">
        <v>134</v>
      </c>
      <c r="C47" s="106"/>
      <c r="D47" s="65" t="s">
        <v>135</v>
      </c>
      <c r="E47" s="66"/>
      <c r="F47" s="116">
        <v>1200000</v>
      </c>
      <c r="G47" s="117"/>
      <c r="H47" s="118"/>
      <c r="I47" s="65"/>
      <c r="J47" s="82"/>
      <c r="K47" s="83"/>
      <c r="L47" s="91"/>
      <c r="M47" s="92"/>
      <c r="P47" s="95"/>
    </row>
    <row r="48" spans="1:16">
      <c r="A48" s="87"/>
      <c r="B48" s="88"/>
      <c r="C48" s="106"/>
      <c r="D48" s="65" t="s">
        <v>136</v>
      </c>
      <c r="E48" s="66"/>
      <c r="F48" s="116">
        <v>1500000</v>
      </c>
      <c r="G48" s="117"/>
      <c r="H48" s="118"/>
      <c r="I48" s="65"/>
      <c r="J48" s="82"/>
      <c r="K48" s="119"/>
      <c r="L48" s="120"/>
      <c r="M48" s="121"/>
      <c r="P48" s="105"/>
    </row>
    <row r="49" spans="1:13" ht="12.75">
      <c r="A49" s="111"/>
      <c r="B49" s="122"/>
      <c r="C49" s="79"/>
      <c r="D49" s="69" t="s">
        <v>137</v>
      </c>
      <c r="E49" s="46"/>
      <c r="F49" s="123">
        <v>1750000</v>
      </c>
      <c r="G49" s="124"/>
      <c r="H49" s="124"/>
      <c r="I49" s="65"/>
      <c r="J49" s="125"/>
      <c r="K49" s="95"/>
      <c r="L49" s="126"/>
      <c r="M49" s="127"/>
    </row>
    <row r="50" spans="1:13" ht="12.75">
      <c r="H50" s="129" t="s">
        <v>30</v>
      </c>
      <c r="J50" s="95"/>
      <c r="L50" s="126">
        <f>SUM(L15:M49)</f>
        <v>200000</v>
      </c>
      <c r="M50" s="127"/>
    </row>
    <row r="51" spans="1:13" ht="12.75">
      <c r="H51" s="129" t="s">
        <v>138</v>
      </c>
      <c r="J51" s="95"/>
      <c r="L51" s="126">
        <f>SUM(L50*0.1)</f>
        <v>20000</v>
      </c>
      <c r="M51" s="127"/>
    </row>
    <row r="52" spans="1:13" ht="12.75">
      <c r="A52" s="34"/>
      <c r="B52" s="130">
        <v>3480</v>
      </c>
      <c r="C52" s="34" t="s">
        <v>139</v>
      </c>
      <c r="H52" s="129"/>
      <c r="J52" s="95"/>
      <c r="K52" s="131"/>
      <c r="L52" s="132">
        <v>19140000</v>
      </c>
      <c r="M52" s="133"/>
    </row>
    <row r="53" spans="1:13" ht="12.75">
      <c r="H53" s="129" t="s">
        <v>140</v>
      </c>
      <c r="L53" s="134">
        <f>ROUNDUP(L50+L51+L52,0)</f>
        <v>19360000</v>
      </c>
      <c r="M53" s="135"/>
    </row>
    <row r="54" spans="1:13">
      <c r="L54" s="136"/>
      <c r="M54" s="88"/>
    </row>
    <row r="55" spans="1:13" ht="12.75">
      <c r="A55" s="137" t="s">
        <v>141</v>
      </c>
      <c r="B55" s="137"/>
      <c r="C55" s="138" t="str">
        <f>UPPER([1]!terbilang(L53))&amp;" RUPIAH"</f>
        <v xml:space="preserve"> SEMBILAN BELAS JUTA TIGA RATUS ENAM PULUH RIBU RUPIAH</v>
      </c>
      <c r="D55" s="129"/>
      <c r="E55" s="129"/>
      <c r="F55" s="129"/>
      <c r="G55" s="129"/>
      <c r="H55" s="129"/>
      <c r="I55" s="129"/>
      <c r="J55" s="129"/>
      <c r="K55" s="34"/>
      <c r="L55" s="136"/>
      <c r="M55" s="88"/>
    </row>
    <row r="56" spans="1:13">
      <c r="L56" s="139"/>
      <c r="M56" s="122"/>
    </row>
    <row r="57" spans="1:13">
      <c r="A57" s="39" t="s">
        <v>142</v>
      </c>
      <c r="B57" s="40"/>
      <c r="C57" s="140"/>
      <c r="D57" s="141"/>
      <c r="E57" s="141"/>
      <c r="F57" s="142"/>
      <c r="G57" s="60" t="s">
        <v>143</v>
      </c>
      <c r="H57" s="96"/>
      <c r="I57" s="60" t="s">
        <v>144</v>
      </c>
      <c r="J57" s="96"/>
      <c r="K57" s="61"/>
      <c r="L57" s="60" t="s">
        <v>145</v>
      </c>
      <c r="M57" s="61"/>
    </row>
    <row r="58" spans="1:13">
      <c r="A58" s="87"/>
      <c r="B58" s="136"/>
      <c r="C58" s="95"/>
      <c r="D58" s="34"/>
      <c r="E58" s="136"/>
      <c r="F58" s="88"/>
      <c r="G58" s="65" t="s">
        <v>146</v>
      </c>
      <c r="H58" s="33"/>
      <c r="I58" s="65" t="s">
        <v>147</v>
      </c>
      <c r="J58" s="125"/>
      <c r="K58" s="66"/>
      <c r="L58" s="65" t="s">
        <v>148</v>
      </c>
      <c r="M58" s="66"/>
    </row>
    <row r="59" spans="1:13">
      <c r="A59" s="87"/>
      <c r="B59" s="136"/>
      <c r="C59" s="95"/>
      <c r="D59" s="34"/>
      <c r="F59" s="88"/>
      <c r="G59" s="143"/>
      <c r="I59" s="143"/>
      <c r="J59" s="136"/>
      <c r="K59" s="110"/>
      <c r="L59" s="143"/>
      <c r="M59" s="88"/>
    </row>
    <row r="60" spans="1:13">
      <c r="A60" s="87"/>
      <c r="B60" s="136"/>
      <c r="C60" s="34"/>
      <c r="D60" s="34"/>
      <c r="F60" s="88"/>
      <c r="G60" s="143"/>
      <c r="I60" s="143"/>
      <c r="J60" s="136"/>
      <c r="K60" s="110"/>
      <c r="L60" s="143"/>
      <c r="M60" s="88"/>
    </row>
    <row r="61" spans="1:13">
      <c r="A61" s="87"/>
      <c r="B61" s="136"/>
      <c r="C61" s="95"/>
      <c r="D61" s="34"/>
      <c r="F61" s="88"/>
      <c r="G61" s="143"/>
      <c r="I61" s="143"/>
      <c r="J61" s="136"/>
      <c r="K61" s="110"/>
      <c r="L61" s="143"/>
      <c r="M61" s="88"/>
    </row>
    <row r="62" spans="1:13">
      <c r="A62" s="87"/>
      <c r="B62" s="136"/>
      <c r="C62" s="95"/>
      <c r="D62" s="34"/>
      <c r="F62" s="88"/>
      <c r="G62" s="143"/>
      <c r="I62" s="143"/>
      <c r="J62" s="136"/>
      <c r="K62" s="110"/>
      <c r="L62" s="143"/>
      <c r="M62" s="88"/>
    </row>
    <row r="63" spans="1:13">
      <c r="A63" s="87"/>
      <c r="B63" s="136"/>
      <c r="C63" s="95"/>
      <c r="D63" s="34"/>
      <c r="E63" s="144"/>
      <c r="F63" s="145"/>
      <c r="G63" s="77" t="s">
        <v>37</v>
      </c>
      <c r="H63" s="146"/>
      <c r="I63" s="77" t="s">
        <v>38</v>
      </c>
      <c r="J63" s="147"/>
      <c r="K63" s="148"/>
      <c r="L63" s="77" t="s">
        <v>149</v>
      </c>
      <c r="M63" s="148"/>
    </row>
    <row r="64" spans="1:13">
      <c r="A64" s="111"/>
      <c r="B64" s="139"/>
      <c r="C64" s="131"/>
      <c r="D64" s="139"/>
      <c r="E64" s="139"/>
      <c r="F64" s="122"/>
      <c r="G64" s="69" t="s">
        <v>150</v>
      </c>
      <c r="H64" s="45"/>
      <c r="I64" s="69" t="s">
        <v>40</v>
      </c>
      <c r="J64" s="45"/>
      <c r="K64" s="46"/>
      <c r="L64" s="69" t="s">
        <v>151</v>
      </c>
      <c r="M64" s="46"/>
    </row>
    <row r="82" spans="18:18">
      <c r="R82" s="136"/>
    </row>
    <row r="83" spans="18:18">
      <c r="R83" s="136"/>
    </row>
    <row r="84" spans="18:18">
      <c r="R84" s="136"/>
    </row>
  </sheetData>
  <mergeCells count="96">
    <mergeCell ref="G64:H64"/>
    <mergeCell ref="I64:K64"/>
    <mergeCell ref="L64:M64"/>
    <mergeCell ref="L57:M57"/>
    <mergeCell ref="G58:H58"/>
    <mergeCell ref="I58:K58"/>
    <mergeCell ref="L58:M58"/>
    <mergeCell ref="G63:H63"/>
    <mergeCell ref="I63:K63"/>
    <mergeCell ref="L63:M63"/>
    <mergeCell ref="D49:E49"/>
    <mergeCell ref="F49:H49"/>
    <mergeCell ref="I49:J49"/>
    <mergeCell ref="A55:B55"/>
    <mergeCell ref="A57:B57"/>
    <mergeCell ref="G57:H57"/>
    <mergeCell ref="I57:K57"/>
    <mergeCell ref="J44:J48"/>
    <mergeCell ref="K44:K48"/>
    <mergeCell ref="L44:M48"/>
    <mergeCell ref="D45:E45"/>
    <mergeCell ref="F45:H45"/>
    <mergeCell ref="D46:E46"/>
    <mergeCell ref="F46:H46"/>
    <mergeCell ref="D47:E47"/>
    <mergeCell ref="F47:H47"/>
    <mergeCell ref="D48:E48"/>
    <mergeCell ref="F42:H42"/>
    <mergeCell ref="D43:E43"/>
    <mergeCell ref="F43:H43"/>
    <mergeCell ref="D44:E44"/>
    <mergeCell ref="F44:H44"/>
    <mergeCell ref="I44:I48"/>
    <mergeCell ref="F48:H48"/>
    <mergeCell ref="D34:E34"/>
    <mergeCell ref="I34:I38"/>
    <mergeCell ref="J34:J38"/>
    <mergeCell ref="K34:K38"/>
    <mergeCell ref="L34:M38"/>
    <mergeCell ref="I39:I43"/>
    <mergeCell ref="J39:J43"/>
    <mergeCell ref="K39:K43"/>
    <mergeCell ref="L39:M43"/>
    <mergeCell ref="D42:E42"/>
    <mergeCell ref="C29:H29"/>
    <mergeCell ref="D30:E30"/>
    <mergeCell ref="I30:I33"/>
    <mergeCell ref="J30:J33"/>
    <mergeCell ref="K30:K33"/>
    <mergeCell ref="L30:M33"/>
    <mergeCell ref="D31:E31"/>
    <mergeCell ref="D32:E32"/>
    <mergeCell ref="D33:E33"/>
    <mergeCell ref="P16:P19"/>
    <mergeCell ref="I20:I24"/>
    <mergeCell ref="J20:J24"/>
    <mergeCell ref="K20:K24"/>
    <mergeCell ref="L20:M24"/>
    <mergeCell ref="I25:I29"/>
    <mergeCell ref="J25:J29"/>
    <mergeCell ref="K25:K29"/>
    <mergeCell ref="L25:M29"/>
    <mergeCell ref="I10:J13"/>
    <mergeCell ref="K10:M13"/>
    <mergeCell ref="A14:B14"/>
    <mergeCell ref="C14:M14"/>
    <mergeCell ref="A15:B15"/>
    <mergeCell ref="I15:I19"/>
    <mergeCell ref="J15:J19"/>
    <mergeCell ref="K15:K19"/>
    <mergeCell ref="L15:M19"/>
    <mergeCell ref="A10:B13"/>
    <mergeCell ref="C10:D12"/>
    <mergeCell ref="E10:E13"/>
    <mergeCell ref="F10:F13"/>
    <mergeCell ref="G10:G13"/>
    <mergeCell ref="H10:H13"/>
    <mergeCell ref="A7:A9"/>
    <mergeCell ref="C7:G7"/>
    <mergeCell ref="H7:J7"/>
    <mergeCell ref="K7:M7"/>
    <mergeCell ref="B8:B9"/>
    <mergeCell ref="C8:E9"/>
    <mergeCell ref="F8:G9"/>
    <mergeCell ref="H8:J9"/>
    <mergeCell ref="K8:M9"/>
    <mergeCell ref="A1:L1"/>
    <mergeCell ref="A2:L2"/>
    <mergeCell ref="A3:L3"/>
    <mergeCell ref="A4:M4"/>
    <mergeCell ref="A5:A6"/>
    <mergeCell ref="B5:B6"/>
    <mergeCell ref="C5:J5"/>
    <mergeCell ref="K5:L5"/>
    <mergeCell ref="C6:J6"/>
    <mergeCell ref="K6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PERINCIAN</vt:lpstr>
      <vt:lpstr>PEMBAYARAN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staf-ptb</dc:creator>
  <cp:lastModifiedBy>staf-ptb</cp:lastModifiedBy>
  <dcterms:created xsi:type="dcterms:W3CDTF">2022-01-18T04:31:16Z</dcterms:created>
  <dcterms:modified xsi:type="dcterms:W3CDTF">2022-01-18T04:32:53Z</dcterms:modified>
</cp:coreProperties>
</file>